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riefing Books 2005-Current\BB 2017\1_January 2017\1st BB\"/>
    </mc:Choice>
  </mc:AlternateContent>
  <workbookProtection workbookPassword="DBDB" lockStructure="1"/>
  <bookViews>
    <workbookView xWindow="0" yWindow="0" windowWidth="13800" windowHeight="4110" firstSheet="1" activeTab="1"/>
  </bookViews>
  <sheets>
    <sheet name="Readme" sheetId="1" state="hidden" r:id="rId1"/>
    <sheet name="Model" sheetId="3" r:id="rId2"/>
    <sheet name="Raw Permit Data" sheetId="4" state="hidden" r:id="rId3"/>
    <sheet name="RS Landings" sheetId="2" state="hidden" r:id="rId4"/>
    <sheet name="Drop down list" sheetId="5" state="hidden" r:id="rId5"/>
    <sheet name="Graphs" sheetId="6" r:id="rId6"/>
  </sheets>
  <externalReferences>
    <externalReference r:id="rId7"/>
  </externalReferences>
  <definedNames>
    <definedName name="_xlnm._FilterDatabase" localSheetId="1" hidden="1">Model!$D$27:$S$92</definedName>
    <definedName name="_xlnm._FilterDatabase" localSheetId="2" hidden="1">'Raw Permit Data'!$A$1:$L$1357</definedName>
    <definedName name="_xlnm._FilterDatabase" localSheetId="3" hidden="1">'RS Landings'!$A$1:$W$68</definedName>
    <definedName name="MethodRegionLookup">[1]Model!$M$93:$T$99</definedName>
    <definedName name="RegionList">[1]Model!$M$93:$O$99</definedName>
  </definedNames>
  <calcPr calcId="152511"/>
  <pivotCaches>
    <pivotCache cacheId="1" r:id="rId8"/>
  </pivotCaches>
</workbook>
</file>

<file path=xl/calcChain.xml><?xml version="1.0" encoding="utf-8"?>
<calcChain xmlns="http://schemas.openxmlformats.org/spreadsheetml/2006/main">
  <c r="L85" i="3" l="1"/>
  <c r="L84" i="3"/>
  <c r="L52" i="3"/>
  <c r="S62" i="2"/>
  <c r="T62" i="2"/>
  <c r="V62" i="2"/>
  <c r="S60" i="2"/>
  <c r="T60" i="2"/>
  <c r="V60" i="2" s="1"/>
  <c r="T29" i="2"/>
  <c r="V29" i="2" s="1"/>
  <c r="T61" i="2"/>
  <c r="V61" i="2" s="1"/>
  <c r="S29" i="2"/>
  <c r="S61" i="2"/>
  <c r="L90" i="3" l="1"/>
  <c r="V2" i="2" l="1"/>
  <c r="V4" i="2"/>
  <c r="V3" i="2"/>
  <c r="L29" i="3" l="1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6" i="3"/>
  <c r="L87" i="3"/>
  <c r="L88" i="3"/>
  <c r="L89" i="3"/>
  <c r="L91" i="3"/>
  <c r="L28" i="3"/>
  <c r="T13" i="3" l="1"/>
  <c r="T12" i="3"/>
  <c r="T11" i="3"/>
  <c r="T10" i="3"/>
  <c r="T9" i="3"/>
  <c r="T8" i="3"/>
  <c r="K8" i="3"/>
  <c r="K14" i="3" s="1"/>
  <c r="T7" i="3"/>
  <c r="T6" i="3"/>
  <c r="T5" i="3"/>
  <c r="G29" i="3" l="1"/>
  <c r="G37" i="3"/>
  <c r="G45" i="3"/>
  <c r="G53" i="3"/>
  <c r="G61" i="3"/>
  <c r="G69" i="3"/>
  <c r="G77" i="3"/>
  <c r="G85" i="3"/>
  <c r="G30" i="3"/>
  <c r="G38" i="3"/>
  <c r="G46" i="3"/>
  <c r="G54" i="3"/>
  <c r="G62" i="3"/>
  <c r="G70" i="3"/>
  <c r="G78" i="3"/>
  <c r="G86" i="3"/>
  <c r="G31" i="3"/>
  <c r="G39" i="3"/>
  <c r="G47" i="3"/>
  <c r="G55" i="3"/>
  <c r="G63" i="3"/>
  <c r="G71" i="3"/>
  <c r="G79" i="3"/>
  <c r="G87" i="3"/>
  <c r="G32" i="3"/>
  <c r="G40" i="3"/>
  <c r="G48" i="3"/>
  <c r="G56" i="3"/>
  <c r="G64" i="3"/>
  <c r="G72" i="3"/>
  <c r="G80" i="3"/>
  <c r="G88" i="3"/>
  <c r="G33" i="3"/>
  <c r="G41" i="3"/>
  <c r="G49" i="3"/>
  <c r="G57" i="3"/>
  <c r="G65" i="3"/>
  <c r="G73" i="3"/>
  <c r="G81" i="3"/>
  <c r="G89" i="3"/>
  <c r="G34" i="3"/>
  <c r="G42" i="3"/>
  <c r="G50" i="3"/>
  <c r="G58" i="3"/>
  <c r="G66" i="3"/>
  <c r="G74" i="3"/>
  <c r="G82" i="3"/>
  <c r="G90" i="3"/>
  <c r="G35" i="3"/>
  <c r="G43" i="3"/>
  <c r="G51" i="3"/>
  <c r="G59" i="3"/>
  <c r="G67" i="3"/>
  <c r="G75" i="3"/>
  <c r="G83" i="3"/>
  <c r="G91" i="3"/>
  <c r="G36" i="3"/>
  <c r="G44" i="3"/>
  <c r="G52" i="3"/>
  <c r="G60" i="3"/>
  <c r="G68" i="3"/>
  <c r="G76" i="3"/>
  <c r="G84" i="3"/>
  <c r="G28" i="3"/>
  <c r="T32" i="2"/>
  <c r="S32" i="2"/>
  <c r="T42" i="2"/>
  <c r="S42" i="2"/>
  <c r="T53" i="2"/>
  <c r="S53" i="2"/>
  <c r="T66" i="2"/>
  <c r="T39" i="2"/>
  <c r="S39" i="2"/>
  <c r="T47" i="2"/>
  <c r="S47" i="2"/>
  <c r="T48" i="2"/>
  <c r="S48" i="2"/>
  <c r="T55" i="2"/>
  <c r="S55" i="2"/>
  <c r="T68" i="2"/>
  <c r="T56" i="2"/>
  <c r="S56" i="2"/>
  <c r="T52" i="2"/>
  <c r="S52" i="2"/>
  <c r="T49" i="2"/>
  <c r="S49" i="2"/>
  <c r="T50" i="2"/>
  <c r="S50" i="2"/>
  <c r="T51" i="2"/>
  <c r="S51" i="2"/>
  <c r="T54" i="2"/>
  <c r="S54" i="2"/>
  <c r="T34" i="2"/>
  <c r="S34" i="2"/>
  <c r="T31" i="2"/>
  <c r="S31" i="2"/>
  <c r="T24" i="2"/>
  <c r="S24" i="2"/>
  <c r="T22" i="2"/>
  <c r="S22" i="2"/>
  <c r="T21" i="2"/>
  <c r="S21" i="2"/>
  <c r="T5" i="2"/>
  <c r="S5" i="2"/>
  <c r="T9" i="2"/>
  <c r="S9" i="2"/>
  <c r="T67" i="2"/>
  <c r="T2" i="2"/>
  <c r="S2" i="2"/>
  <c r="T57" i="2"/>
  <c r="S57" i="2"/>
  <c r="T6" i="2"/>
  <c r="S6" i="2"/>
  <c r="T4" i="2"/>
  <c r="S4" i="2"/>
  <c r="T19" i="2"/>
  <c r="S19" i="2"/>
  <c r="T25" i="2"/>
  <c r="S25" i="2"/>
  <c r="T38" i="2"/>
  <c r="S38" i="2"/>
  <c r="T8" i="2"/>
  <c r="S8" i="2"/>
  <c r="T59" i="2"/>
  <c r="S59" i="2"/>
  <c r="T44" i="2"/>
  <c r="S44" i="2"/>
  <c r="T27" i="2"/>
  <c r="S27" i="2"/>
  <c r="T11" i="2"/>
  <c r="S11" i="2"/>
  <c r="T40" i="2"/>
  <c r="S40" i="2"/>
  <c r="T13" i="2"/>
  <c r="S13" i="2"/>
  <c r="T41" i="2"/>
  <c r="S41" i="2"/>
  <c r="T20" i="2"/>
  <c r="S20" i="2"/>
  <c r="T45" i="2"/>
  <c r="S45" i="2"/>
  <c r="T58" i="2"/>
  <c r="S58" i="2"/>
  <c r="T37" i="2"/>
  <c r="S37" i="2"/>
  <c r="T18" i="2"/>
  <c r="S18" i="2"/>
  <c r="T33" i="2"/>
  <c r="S33" i="2"/>
  <c r="T15" i="2"/>
  <c r="S15" i="2"/>
  <c r="T30" i="2"/>
  <c r="S30" i="2"/>
  <c r="T14" i="2"/>
  <c r="S14" i="2"/>
  <c r="T7" i="2"/>
  <c r="S7" i="2"/>
  <c r="T43" i="2"/>
  <c r="S43" i="2"/>
  <c r="T36" i="2"/>
  <c r="S36" i="2"/>
  <c r="T3" i="2"/>
  <c r="S3" i="2"/>
  <c r="T12" i="2"/>
  <c r="S12" i="2"/>
  <c r="T16" i="2"/>
  <c r="S16" i="2"/>
  <c r="T10" i="2"/>
  <c r="S10" i="2"/>
  <c r="T26" i="2"/>
  <c r="S26" i="2"/>
  <c r="T17" i="2"/>
  <c r="S17" i="2"/>
  <c r="T28" i="2"/>
  <c r="S28" i="2"/>
  <c r="T23" i="2"/>
  <c r="S23" i="2"/>
  <c r="T35" i="2"/>
  <c r="S35" i="2"/>
  <c r="T46" i="2"/>
  <c r="S46" i="2"/>
  <c r="T65" i="2"/>
  <c r="T63" i="2"/>
  <c r="T64" i="2"/>
  <c r="M84" i="3" l="1"/>
  <c r="S84" i="3"/>
  <c r="J84" i="3"/>
  <c r="P84" i="3"/>
  <c r="S85" i="3"/>
  <c r="P85" i="3"/>
  <c r="M85" i="3"/>
  <c r="J85" i="3"/>
  <c r="J52" i="3"/>
  <c r="P52" i="3"/>
  <c r="S52" i="3"/>
  <c r="M52" i="3"/>
  <c r="P90" i="3"/>
  <c r="J90" i="3"/>
  <c r="S90" i="3"/>
  <c r="M90" i="3"/>
  <c r="T70" i="2"/>
  <c r="U62" i="2" s="1"/>
  <c r="V46" i="2"/>
  <c r="V7" i="2"/>
  <c r="V40" i="2"/>
  <c r="V48" i="2"/>
  <c r="V22" i="2"/>
  <c r="V42" i="2"/>
  <c r="V26" i="2"/>
  <c r="V18" i="2"/>
  <c r="V20" i="2"/>
  <c r="V11" i="2"/>
  <c r="V8" i="2"/>
  <c r="V47" i="2"/>
  <c r="V9" i="2"/>
  <c r="V24" i="2"/>
  <c r="V51" i="2"/>
  <c r="V56" i="2"/>
  <c r="V32" i="2"/>
  <c r="V64" i="2"/>
  <c r="V23" i="2"/>
  <c r="V10" i="2"/>
  <c r="V36" i="2"/>
  <c r="V30" i="2"/>
  <c r="V37" i="2"/>
  <c r="V41" i="2"/>
  <c r="V27" i="2"/>
  <c r="V38" i="2"/>
  <c r="V6" i="2"/>
  <c r="V68" i="2"/>
  <c r="V39" i="2"/>
  <c r="V34" i="2"/>
  <c r="V17" i="2"/>
  <c r="V33" i="2"/>
  <c r="V59" i="2"/>
  <c r="V54" i="2"/>
  <c r="V35" i="2"/>
  <c r="V63" i="2"/>
  <c r="V5" i="2"/>
  <c r="V31" i="2"/>
  <c r="V50" i="2"/>
  <c r="V66" i="2"/>
  <c r="V21" i="2"/>
  <c r="V49" i="2"/>
  <c r="V53" i="2"/>
  <c r="V12" i="2"/>
  <c r="V45" i="2"/>
  <c r="V19" i="2"/>
  <c r="V67" i="2"/>
  <c r="V52" i="2"/>
  <c r="V14" i="2"/>
  <c r="V65" i="2"/>
  <c r="V28" i="2"/>
  <c r="V16" i="2"/>
  <c r="V43" i="2"/>
  <c r="V15" i="2"/>
  <c r="V58" i="2"/>
  <c r="V13" i="2"/>
  <c r="V44" i="2"/>
  <c r="V25" i="2"/>
  <c r="V57" i="2"/>
  <c r="V55" i="2"/>
  <c r="S30" i="3"/>
  <c r="J30" i="3"/>
  <c r="P30" i="3"/>
  <c r="M30" i="3"/>
  <c r="P42" i="3"/>
  <c r="S42" i="3"/>
  <c r="J42" i="3"/>
  <c r="M42" i="3"/>
  <c r="S80" i="3"/>
  <c r="J80" i="3"/>
  <c r="P80" i="3"/>
  <c r="M80" i="3"/>
  <c r="M34" i="3"/>
  <c r="P34" i="3"/>
  <c r="J34" i="3"/>
  <c r="S34" i="3"/>
  <c r="P70" i="3"/>
  <c r="S70" i="3"/>
  <c r="M70" i="3"/>
  <c r="J70" i="3"/>
  <c r="S64" i="3"/>
  <c r="M64" i="3"/>
  <c r="J64" i="3"/>
  <c r="P64" i="3"/>
  <c r="S91" i="3"/>
  <c r="P91" i="3"/>
  <c r="M91" i="3"/>
  <c r="J91" i="3"/>
  <c r="S65" i="3"/>
  <c r="J65" i="3"/>
  <c r="P65" i="3"/>
  <c r="M65" i="3"/>
  <c r="M71" i="3"/>
  <c r="J71" i="3"/>
  <c r="P71" i="3"/>
  <c r="S71" i="3"/>
  <c r="M62" i="3"/>
  <c r="J62" i="3"/>
  <c r="S62" i="3"/>
  <c r="P62" i="3"/>
  <c r="P47" i="3"/>
  <c r="M47" i="3"/>
  <c r="S47" i="3"/>
  <c r="J47" i="3"/>
  <c r="F92" i="3"/>
  <c r="P28" i="3"/>
  <c r="M28" i="3"/>
  <c r="J28" i="3"/>
  <c r="S28" i="3"/>
  <c r="M83" i="3"/>
  <c r="P83" i="3"/>
  <c r="J83" i="3"/>
  <c r="S83" i="3"/>
  <c r="M49" i="3"/>
  <c r="S49" i="3"/>
  <c r="J49" i="3"/>
  <c r="P49" i="3"/>
  <c r="P57" i="3"/>
  <c r="J57" i="3"/>
  <c r="M57" i="3"/>
  <c r="S57" i="3"/>
  <c r="M39" i="3"/>
  <c r="P39" i="3"/>
  <c r="J39" i="3"/>
  <c r="S39" i="3"/>
  <c r="M44" i="3"/>
  <c r="J44" i="3"/>
  <c r="P44" i="3"/>
  <c r="S44" i="3"/>
  <c r="M43" i="3"/>
  <c r="J43" i="3"/>
  <c r="P43" i="3"/>
  <c r="S43" i="3"/>
  <c r="S78" i="3"/>
  <c r="P78" i="3"/>
  <c r="J78" i="3"/>
  <c r="M78" i="3"/>
  <c r="M35" i="3"/>
  <c r="P35" i="3"/>
  <c r="S35" i="3"/>
  <c r="J35" i="3"/>
  <c r="P89" i="3"/>
  <c r="M89" i="3"/>
  <c r="J89" i="3"/>
  <c r="S89" i="3"/>
  <c r="P63" i="3"/>
  <c r="J63" i="3"/>
  <c r="M63" i="3"/>
  <c r="S63" i="3"/>
  <c r="J54" i="3"/>
  <c r="P54" i="3"/>
  <c r="S54" i="3"/>
  <c r="M54" i="3"/>
  <c r="P77" i="3"/>
  <c r="M77" i="3"/>
  <c r="S77" i="3"/>
  <c r="J77" i="3"/>
  <c r="J76" i="3"/>
  <c r="M76" i="3"/>
  <c r="P76" i="3"/>
  <c r="S76" i="3"/>
  <c r="M75" i="3"/>
  <c r="S75" i="3"/>
  <c r="J75" i="3"/>
  <c r="P75" i="3"/>
  <c r="P48" i="3"/>
  <c r="J48" i="3"/>
  <c r="M48" i="3"/>
  <c r="S48" i="3"/>
  <c r="M58" i="3"/>
  <c r="S58" i="3"/>
  <c r="J58" i="3"/>
  <c r="P58" i="3"/>
  <c r="M55" i="3"/>
  <c r="P55" i="3"/>
  <c r="J55" i="3"/>
  <c r="S55" i="3"/>
  <c r="S45" i="3"/>
  <c r="J45" i="3"/>
  <c r="M45" i="3"/>
  <c r="P45" i="3"/>
  <c r="M69" i="3"/>
  <c r="S69" i="3"/>
  <c r="P69" i="3"/>
  <c r="J69" i="3"/>
  <c r="M68" i="3"/>
  <c r="J68" i="3"/>
  <c r="S68" i="3"/>
  <c r="P68" i="3"/>
  <c r="M67" i="3"/>
  <c r="P67" i="3"/>
  <c r="S67" i="3"/>
  <c r="J67" i="3"/>
  <c r="P87" i="3"/>
  <c r="S87" i="3"/>
  <c r="J87" i="3"/>
  <c r="M87" i="3"/>
  <c r="J40" i="3"/>
  <c r="S40" i="3"/>
  <c r="M40" i="3"/>
  <c r="P40" i="3"/>
  <c r="S74" i="3"/>
  <c r="J74" i="3"/>
  <c r="P74" i="3"/>
  <c r="M74" i="3"/>
  <c r="S81" i="3"/>
  <c r="P81" i="3"/>
  <c r="J81" i="3"/>
  <c r="M81" i="3"/>
  <c r="P31" i="3"/>
  <c r="M31" i="3"/>
  <c r="S31" i="3"/>
  <c r="J31" i="3"/>
  <c r="M36" i="3"/>
  <c r="P36" i="3"/>
  <c r="S36" i="3"/>
  <c r="J36" i="3"/>
  <c r="M73" i="3"/>
  <c r="J73" i="3"/>
  <c r="P73" i="3"/>
  <c r="S73" i="3"/>
  <c r="S79" i="3"/>
  <c r="M79" i="3"/>
  <c r="P79" i="3"/>
  <c r="J79" i="3"/>
  <c r="P88" i="3"/>
  <c r="S88" i="3"/>
  <c r="M88" i="3"/>
  <c r="J88" i="3"/>
  <c r="J82" i="3"/>
  <c r="P82" i="3"/>
  <c r="S82" i="3"/>
  <c r="M82" i="3"/>
  <c r="P33" i="3"/>
  <c r="J33" i="3"/>
  <c r="M33" i="3"/>
  <c r="S33" i="3"/>
  <c r="S72" i="3"/>
  <c r="P72" i="3"/>
  <c r="J72" i="3"/>
  <c r="M72" i="3"/>
  <c r="P46" i="3"/>
  <c r="M46" i="3"/>
  <c r="S46" i="3"/>
  <c r="J46" i="3"/>
  <c r="M37" i="3"/>
  <c r="P37" i="3"/>
  <c r="J37" i="3"/>
  <c r="S37" i="3"/>
  <c r="M61" i="3"/>
  <c r="P61" i="3"/>
  <c r="S61" i="3"/>
  <c r="J61" i="3"/>
  <c r="M60" i="3"/>
  <c r="S60" i="3"/>
  <c r="P60" i="3"/>
  <c r="J60" i="3"/>
  <c r="P59" i="3"/>
  <c r="M59" i="3"/>
  <c r="S59" i="3"/>
  <c r="J59" i="3"/>
  <c r="M66" i="3"/>
  <c r="P66" i="3"/>
  <c r="J66" i="3"/>
  <c r="S66" i="3"/>
  <c r="M32" i="3"/>
  <c r="S32" i="3"/>
  <c r="J32" i="3"/>
  <c r="P32" i="3"/>
  <c r="M56" i="3"/>
  <c r="P56" i="3"/>
  <c r="S56" i="3"/>
  <c r="J56" i="3"/>
  <c r="S38" i="3"/>
  <c r="J38" i="3"/>
  <c r="M38" i="3"/>
  <c r="P38" i="3"/>
  <c r="M29" i="3"/>
  <c r="J29" i="3"/>
  <c r="P29" i="3"/>
  <c r="S29" i="3"/>
  <c r="M53" i="3"/>
  <c r="P53" i="3"/>
  <c r="S53" i="3"/>
  <c r="J53" i="3"/>
  <c r="M51" i="3"/>
  <c r="J51" i="3"/>
  <c r="P51" i="3"/>
  <c r="S51" i="3"/>
  <c r="M50" i="3"/>
  <c r="S50" i="3"/>
  <c r="J50" i="3"/>
  <c r="P50" i="3"/>
  <c r="J41" i="3"/>
  <c r="M41" i="3"/>
  <c r="S41" i="3"/>
  <c r="P41" i="3"/>
  <c r="M86" i="3"/>
  <c r="J86" i="3"/>
  <c r="P86" i="3"/>
  <c r="S86" i="3"/>
  <c r="L1313" i="4"/>
  <c r="L1312" i="4"/>
  <c r="L1311" i="4"/>
  <c r="L1310" i="4"/>
  <c r="L1309" i="4"/>
  <c r="L1308" i="4"/>
  <c r="L1307" i="4"/>
  <c r="L1306" i="4"/>
  <c r="L1305" i="4"/>
  <c r="L1304" i="4"/>
  <c r="L1303" i="4"/>
  <c r="L1302" i="4"/>
  <c r="L1301" i="4"/>
  <c r="L1300" i="4"/>
  <c r="L1299" i="4"/>
  <c r="L1298" i="4"/>
  <c r="L1297" i="4"/>
  <c r="L1296" i="4"/>
  <c r="L1295" i="4"/>
  <c r="L1294" i="4"/>
  <c r="L1293" i="4"/>
  <c r="L1292" i="4"/>
  <c r="L1291" i="4"/>
  <c r="L1290" i="4"/>
  <c r="L1289" i="4"/>
  <c r="L1288" i="4"/>
  <c r="L1287" i="4"/>
  <c r="L1286" i="4"/>
  <c r="L1285" i="4"/>
  <c r="L1284" i="4"/>
  <c r="L1283" i="4"/>
  <c r="L1282" i="4"/>
  <c r="L1281" i="4"/>
  <c r="L1280" i="4"/>
  <c r="L1279" i="4"/>
  <c r="L1278" i="4"/>
  <c r="L1277" i="4"/>
  <c r="L1276" i="4"/>
  <c r="L1275" i="4"/>
  <c r="L1274" i="4"/>
  <c r="L1273" i="4"/>
  <c r="L1272" i="4"/>
  <c r="L1271" i="4"/>
  <c r="L1270" i="4"/>
  <c r="L1269" i="4"/>
  <c r="L1268" i="4"/>
  <c r="L1267" i="4"/>
  <c r="L1266" i="4"/>
  <c r="L1265" i="4"/>
  <c r="L1264" i="4"/>
  <c r="L1263" i="4"/>
  <c r="L1262" i="4"/>
  <c r="L1261" i="4"/>
  <c r="L1260" i="4"/>
  <c r="L1259" i="4"/>
  <c r="L1258" i="4"/>
  <c r="L1257" i="4"/>
  <c r="L1256" i="4"/>
  <c r="L1255" i="4"/>
  <c r="L1254" i="4"/>
  <c r="L1253" i="4"/>
  <c r="L1252" i="4"/>
  <c r="L1251" i="4"/>
  <c r="L1250" i="4"/>
  <c r="L1249" i="4"/>
  <c r="L1248" i="4"/>
  <c r="L1247" i="4"/>
  <c r="L1246" i="4"/>
  <c r="L1245" i="4"/>
  <c r="L1244" i="4"/>
  <c r="L1243" i="4"/>
  <c r="L1242" i="4"/>
  <c r="L1241" i="4"/>
  <c r="L1240" i="4"/>
  <c r="L1239" i="4"/>
  <c r="L1238" i="4"/>
  <c r="L1237" i="4"/>
  <c r="L1236" i="4"/>
  <c r="L1235" i="4"/>
  <c r="L1234" i="4"/>
  <c r="L1233" i="4"/>
  <c r="L1232" i="4"/>
  <c r="L1231" i="4"/>
  <c r="L1230" i="4"/>
  <c r="L1229" i="4"/>
  <c r="L1228" i="4"/>
  <c r="L1227" i="4"/>
  <c r="L1226" i="4"/>
  <c r="L1225" i="4"/>
  <c r="L1224" i="4"/>
  <c r="L1223" i="4"/>
  <c r="L1222" i="4"/>
  <c r="L1221" i="4"/>
  <c r="L1220" i="4"/>
  <c r="L1219" i="4"/>
  <c r="L1218" i="4"/>
  <c r="L1217" i="4"/>
  <c r="L1216" i="4"/>
  <c r="L1215" i="4"/>
  <c r="L1214" i="4"/>
  <c r="L1213" i="4"/>
  <c r="L1212" i="4"/>
  <c r="L1211" i="4"/>
  <c r="L1210" i="4"/>
  <c r="L1209" i="4"/>
  <c r="L1208" i="4"/>
  <c r="L1207" i="4"/>
  <c r="L1206" i="4"/>
  <c r="L1205" i="4"/>
  <c r="L1204" i="4"/>
  <c r="L1203" i="4"/>
  <c r="L1202" i="4"/>
  <c r="L1201" i="4"/>
  <c r="L1200" i="4"/>
  <c r="L1199" i="4"/>
  <c r="L1198" i="4"/>
  <c r="L1197" i="4"/>
  <c r="L1196" i="4"/>
  <c r="L1195" i="4"/>
  <c r="L1194" i="4"/>
  <c r="L1193" i="4"/>
  <c r="L1192" i="4"/>
  <c r="L1191" i="4"/>
  <c r="L1190" i="4"/>
  <c r="L1189" i="4"/>
  <c r="L1188" i="4"/>
  <c r="L1187" i="4"/>
  <c r="L1186" i="4"/>
  <c r="L1185" i="4"/>
  <c r="L1184" i="4"/>
  <c r="L1183" i="4"/>
  <c r="L1182" i="4"/>
  <c r="L1181" i="4"/>
  <c r="L1180" i="4"/>
  <c r="L1179" i="4"/>
  <c r="L1178" i="4"/>
  <c r="L1177" i="4"/>
  <c r="L1176" i="4"/>
  <c r="L1175" i="4"/>
  <c r="L1174" i="4"/>
  <c r="L1173" i="4"/>
  <c r="L1172" i="4"/>
  <c r="L1171" i="4"/>
  <c r="L1170" i="4"/>
  <c r="L1169" i="4"/>
  <c r="L1168" i="4"/>
  <c r="L1167" i="4"/>
  <c r="L1166" i="4"/>
  <c r="L1165" i="4"/>
  <c r="L1164" i="4"/>
  <c r="L1163" i="4"/>
  <c r="L1162" i="4"/>
  <c r="L1161" i="4"/>
  <c r="L1160" i="4"/>
  <c r="L1159" i="4"/>
  <c r="L1158" i="4"/>
  <c r="L1157" i="4"/>
  <c r="L1156" i="4"/>
  <c r="L1155" i="4"/>
  <c r="L1154" i="4"/>
  <c r="L1153" i="4"/>
  <c r="L1152" i="4"/>
  <c r="L1151" i="4"/>
  <c r="L1150" i="4"/>
  <c r="L1149" i="4"/>
  <c r="L1148" i="4"/>
  <c r="L1147" i="4"/>
  <c r="L1146" i="4"/>
  <c r="L1145" i="4"/>
  <c r="L1144" i="4"/>
  <c r="L1143" i="4"/>
  <c r="L1142" i="4"/>
  <c r="L1141" i="4"/>
  <c r="L1140" i="4"/>
  <c r="L1139" i="4"/>
  <c r="L1138" i="4"/>
  <c r="L1137" i="4"/>
  <c r="L1136" i="4"/>
  <c r="L1135" i="4"/>
  <c r="L1134" i="4"/>
  <c r="L1133" i="4"/>
  <c r="L1132" i="4"/>
  <c r="L1131" i="4"/>
  <c r="L1130" i="4"/>
  <c r="L1129" i="4"/>
  <c r="L1128" i="4"/>
  <c r="L1127" i="4"/>
  <c r="L1126" i="4"/>
  <c r="L1125" i="4"/>
  <c r="L1124" i="4"/>
  <c r="L1123" i="4"/>
  <c r="L1122" i="4"/>
  <c r="L1121" i="4"/>
  <c r="L1120" i="4"/>
  <c r="L1119" i="4"/>
  <c r="L1118" i="4"/>
  <c r="L1117" i="4"/>
  <c r="L1116" i="4"/>
  <c r="L1115" i="4"/>
  <c r="L1114" i="4"/>
  <c r="L1113" i="4"/>
  <c r="L1112" i="4"/>
  <c r="L1111" i="4"/>
  <c r="L1110" i="4"/>
  <c r="L1109" i="4"/>
  <c r="L1108" i="4"/>
  <c r="L1107" i="4"/>
  <c r="L1106" i="4"/>
  <c r="L1105" i="4"/>
  <c r="L1104" i="4"/>
  <c r="L1103" i="4"/>
  <c r="L1102" i="4"/>
  <c r="L1101" i="4"/>
  <c r="L1100" i="4"/>
  <c r="L1099" i="4"/>
  <c r="L1098" i="4"/>
  <c r="L1097" i="4"/>
  <c r="L1096" i="4"/>
  <c r="L1095" i="4"/>
  <c r="L1094" i="4"/>
  <c r="L1093" i="4"/>
  <c r="L1092" i="4"/>
  <c r="L1091" i="4"/>
  <c r="L1090" i="4"/>
  <c r="L1089" i="4"/>
  <c r="L1088" i="4"/>
  <c r="L1087" i="4"/>
  <c r="L1086" i="4"/>
  <c r="L1085" i="4"/>
  <c r="L1084" i="4"/>
  <c r="L1083" i="4"/>
  <c r="L1082" i="4"/>
  <c r="L1081" i="4"/>
  <c r="L1080" i="4"/>
  <c r="L1079" i="4"/>
  <c r="L1078" i="4"/>
  <c r="L1077" i="4"/>
  <c r="L1076" i="4"/>
  <c r="L1075" i="4"/>
  <c r="L1074" i="4"/>
  <c r="L1073" i="4"/>
  <c r="L1072" i="4"/>
  <c r="L1071" i="4"/>
  <c r="L1070" i="4"/>
  <c r="L1069" i="4"/>
  <c r="L1068" i="4"/>
  <c r="L1067" i="4"/>
  <c r="L1066" i="4"/>
  <c r="L1065" i="4"/>
  <c r="L1064" i="4"/>
  <c r="L1063" i="4"/>
  <c r="L1062" i="4"/>
  <c r="L1061" i="4"/>
  <c r="L1060" i="4"/>
  <c r="L1059" i="4"/>
  <c r="L1058" i="4"/>
  <c r="L1057" i="4"/>
  <c r="L1056" i="4"/>
  <c r="L1055" i="4"/>
  <c r="L1054" i="4"/>
  <c r="L1053" i="4"/>
  <c r="L1052" i="4"/>
  <c r="L1051" i="4"/>
  <c r="L1050" i="4"/>
  <c r="L1049" i="4"/>
  <c r="L1048" i="4"/>
  <c r="L1047" i="4"/>
  <c r="L1046" i="4"/>
  <c r="L1045" i="4"/>
  <c r="L1044" i="4"/>
  <c r="L1043" i="4"/>
  <c r="L1042" i="4"/>
  <c r="L1041" i="4"/>
  <c r="L1040" i="4"/>
  <c r="L1039" i="4"/>
  <c r="L1038" i="4"/>
  <c r="L1037" i="4"/>
  <c r="L1036" i="4"/>
  <c r="L1035" i="4"/>
  <c r="L1034" i="4"/>
  <c r="L1033" i="4"/>
  <c r="L1032" i="4"/>
  <c r="L1031" i="4"/>
  <c r="L1030" i="4"/>
  <c r="L1029" i="4"/>
  <c r="L1028" i="4"/>
  <c r="L1027" i="4"/>
  <c r="L1026" i="4"/>
  <c r="L1025" i="4"/>
  <c r="L1024" i="4"/>
  <c r="L1023" i="4"/>
  <c r="L1022" i="4"/>
  <c r="L1021" i="4"/>
  <c r="L1020" i="4"/>
  <c r="L1019" i="4"/>
  <c r="L1018" i="4"/>
  <c r="L1017" i="4"/>
  <c r="L1016" i="4"/>
  <c r="L1015" i="4"/>
  <c r="L1014" i="4"/>
  <c r="L1013" i="4"/>
  <c r="L1012" i="4"/>
  <c r="L1011" i="4"/>
  <c r="L1010" i="4"/>
  <c r="L1009" i="4"/>
  <c r="L1008" i="4"/>
  <c r="L1007" i="4"/>
  <c r="L1006" i="4"/>
  <c r="L1005" i="4"/>
  <c r="L1004" i="4"/>
  <c r="L1003" i="4"/>
  <c r="L1002" i="4"/>
  <c r="L1001" i="4"/>
  <c r="L1000" i="4"/>
  <c r="L999" i="4"/>
  <c r="L998" i="4"/>
  <c r="L997" i="4"/>
  <c r="L996" i="4"/>
  <c r="L995" i="4"/>
  <c r="L994" i="4"/>
  <c r="L993" i="4"/>
  <c r="L992" i="4"/>
  <c r="L991" i="4"/>
  <c r="L990" i="4"/>
  <c r="L989" i="4"/>
  <c r="L988" i="4"/>
  <c r="L987" i="4"/>
  <c r="L986" i="4"/>
  <c r="L985" i="4"/>
  <c r="L984" i="4"/>
  <c r="L983" i="4"/>
  <c r="L982" i="4"/>
  <c r="L981" i="4"/>
  <c r="L980" i="4"/>
  <c r="L979" i="4"/>
  <c r="L978" i="4"/>
  <c r="L977" i="4"/>
  <c r="L976" i="4"/>
  <c r="L975" i="4"/>
  <c r="L974" i="4"/>
  <c r="L973" i="4"/>
  <c r="L972" i="4"/>
  <c r="L971" i="4"/>
  <c r="L970" i="4"/>
  <c r="L969" i="4"/>
  <c r="L968" i="4"/>
  <c r="L967" i="4"/>
  <c r="L966" i="4"/>
  <c r="L965" i="4"/>
  <c r="L964" i="4"/>
  <c r="L963" i="4"/>
  <c r="L962" i="4"/>
  <c r="L961" i="4"/>
  <c r="L960" i="4"/>
  <c r="L959" i="4"/>
  <c r="L958" i="4"/>
  <c r="L957" i="4"/>
  <c r="L956" i="4"/>
  <c r="L955" i="4"/>
  <c r="L954" i="4"/>
  <c r="L953" i="4"/>
  <c r="L952" i="4"/>
  <c r="L951" i="4"/>
  <c r="L950" i="4"/>
  <c r="L949" i="4"/>
  <c r="L948" i="4"/>
  <c r="L947" i="4"/>
  <c r="L946" i="4"/>
  <c r="L945" i="4"/>
  <c r="L944" i="4"/>
  <c r="L943" i="4"/>
  <c r="L942" i="4"/>
  <c r="L941" i="4"/>
  <c r="L940" i="4"/>
  <c r="L939" i="4"/>
  <c r="L938" i="4"/>
  <c r="L937" i="4"/>
  <c r="L936" i="4"/>
  <c r="L935" i="4"/>
  <c r="L934" i="4"/>
  <c r="L933" i="4"/>
  <c r="L932" i="4"/>
  <c r="L931" i="4"/>
  <c r="L930" i="4"/>
  <c r="L929" i="4"/>
  <c r="L928" i="4"/>
  <c r="L927" i="4"/>
  <c r="L926" i="4"/>
  <c r="L925" i="4"/>
  <c r="L924" i="4"/>
  <c r="L923" i="4"/>
  <c r="L922" i="4"/>
  <c r="L921" i="4"/>
  <c r="L920" i="4"/>
  <c r="L919" i="4"/>
  <c r="L918" i="4"/>
  <c r="L917" i="4"/>
  <c r="L916" i="4"/>
  <c r="L915" i="4"/>
  <c r="L914" i="4"/>
  <c r="L913" i="4"/>
  <c r="L912" i="4"/>
  <c r="L911" i="4"/>
  <c r="L910" i="4"/>
  <c r="L909" i="4"/>
  <c r="L908" i="4"/>
  <c r="L907" i="4"/>
  <c r="L906" i="4"/>
  <c r="L905" i="4"/>
  <c r="L904" i="4"/>
  <c r="L903" i="4"/>
  <c r="L902" i="4"/>
  <c r="L901" i="4"/>
  <c r="L900" i="4"/>
  <c r="L899" i="4"/>
  <c r="L898" i="4"/>
  <c r="L897" i="4"/>
  <c r="L896" i="4"/>
  <c r="L895" i="4"/>
  <c r="L894" i="4"/>
  <c r="L893" i="4"/>
  <c r="L892" i="4"/>
  <c r="L891" i="4"/>
  <c r="L890" i="4"/>
  <c r="L889" i="4"/>
  <c r="L888" i="4"/>
  <c r="L887" i="4"/>
  <c r="L886" i="4"/>
  <c r="L885" i="4"/>
  <c r="L884" i="4"/>
  <c r="L883" i="4"/>
  <c r="L882" i="4"/>
  <c r="L881" i="4"/>
  <c r="L880" i="4"/>
  <c r="L879" i="4"/>
  <c r="L878" i="4"/>
  <c r="L877" i="4"/>
  <c r="L876" i="4"/>
  <c r="L875" i="4"/>
  <c r="L874" i="4"/>
  <c r="L873" i="4"/>
  <c r="L872" i="4"/>
  <c r="L871" i="4"/>
  <c r="L870" i="4"/>
  <c r="L869" i="4"/>
  <c r="L868" i="4"/>
  <c r="L867" i="4"/>
  <c r="L866" i="4"/>
  <c r="L865" i="4"/>
  <c r="L864" i="4"/>
  <c r="L863" i="4"/>
  <c r="L862" i="4"/>
  <c r="L861" i="4"/>
  <c r="L860" i="4"/>
  <c r="L859" i="4"/>
  <c r="L858" i="4"/>
  <c r="L857" i="4"/>
  <c r="L856" i="4"/>
  <c r="L855" i="4"/>
  <c r="L854" i="4"/>
  <c r="L853" i="4"/>
  <c r="L852" i="4"/>
  <c r="L851" i="4"/>
  <c r="L850" i="4"/>
  <c r="L849" i="4"/>
  <c r="L848" i="4"/>
  <c r="L847" i="4"/>
  <c r="L846" i="4"/>
  <c r="L845" i="4"/>
  <c r="L844" i="4"/>
  <c r="L843" i="4"/>
  <c r="L842" i="4"/>
  <c r="L841" i="4"/>
  <c r="L840" i="4"/>
  <c r="L839" i="4"/>
  <c r="L838" i="4"/>
  <c r="L837" i="4"/>
  <c r="L836" i="4"/>
  <c r="L835" i="4"/>
  <c r="L834" i="4"/>
  <c r="L833" i="4"/>
  <c r="L832" i="4"/>
  <c r="L831" i="4"/>
  <c r="L830" i="4"/>
  <c r="L829" i="4"/>
  <c r="L828" i="4"/>
  <c r="L827" i="4"/>
  <c r="L826" i="4"/>
  <c r="L825" i="4"/>
  <c r="L824" i="4"/>
  <c r="L823" i="4"/>
  <c r="L822" i="4"/>
  <c r="L821" i="4"/>
  <c r="L820" i="4"/>
  <c r="L819" i="4"/>
  <c r="L818" i="4"/>
  <c r="L817" i="4"/>
  <c r="L816" i="4"/>
  <c r="L815" i="4"/>
  <c r="L814" i="4"/>
  <c r="L813" i="4"/>
  <c r="L812" i="4"/>
  <c r="L811" i="4"/>
  <c r="L810" i="4"/>
  <c r="L809" i="4"/>
  <c r="L808" i="4"/>
  <c r="L807" i="4"/>
  <c r="L806" i="4"/>
  <c r="L805" i="4"/>
  <c r="L804" i="4"/>
  <c r="L803" i="4"/>
  <c r="L802" i="4"/>
  <c r="L801" i="4"/>
  <c r="L800" i="4"/>
  <c r="L799" i="4"/>
  <c r="L798" i="4"/>
  <c r="L797" i="4"/>
  <c r="L796" i="4"/>
  <c r="L795" i="4"/>
  <c r="L794" i="4"/>
  <c r="L793" i="4"/>
  <c r="L792" i="4"/>
  <c r="L791" i="4"/>
  <c r="L790" i="4"/>
  <c r="L789" i="4"/>
  <c r="L788" i="4"/>
  <c r="L787" i="4"/>
  <c r="L786" i="4"/>
  <c r="L785" i="4"/>
  <c r="L784" i="4"/>
  <c r="L783" i="4"/>
  <c r="L782" i="4"/>
  <c r="L781" i="4"/>
  <c r="L780" i="4"/>
  <c r="L779" i="4"/>
  <c r="L778" i="4"/>
  <c r="L777" i="4"/>
  <c r="L776" i="4"/>
  <c r="L775" i="4"/>
  <c r="L774" i="4"/>
  <c r="L773" i="4"/>
  <c r="L772" i="4"/>
  <c r="L771" i="4"/>
  <c r="L770" i="4"/>
  <c r="L769" i="4"/>
  <c r="L768" i="4"/>
  <c r="L767" i="4"/>
  <c r="L766" i="4"/>
  <c r="L765" i="4"/>
  <c r="L764" i="4"/>
  <c r="L763" i="4"/>
  <c r="L762" i="4"/>
  <c r="L761" i="4"/>
  <c r="L760" i="4"/>
  <c r="L759" i="4"/>
  <c r="L758" i="4"/>
  <c r="L757" i="4"/>
  <c r="L756" i="4"/>
  <c r="L755" i="4"/>
  <c r="L754" i="4"/>
  <c r="L753" i="4"/>
  <c r="L752" i="4"/>
  <c r="L751" i="4"/>
  <c r="L750" i="4"/>
  <c r="L749" i="4"/>
  <c r="L748" i="4"/>
  <c r="L747" i="4"/>
  <c r="L746" i="4"/>
  <c r="L745" i="4"/>
  <c r="L744" i="4"/>
  <c r="L743" i="4"/>
  <c r="L742" i="4"/>
  <c r="L741" i="4"/>
  <c r="L740" i="4"/>
  <c r="L739" i="4"/>
  <c r="L738" i="4"/>
  <c r="L737" i="4"/>
  <c r="L736" i="4"/>
  <c r="L735" i="4"/>
  <c r="L734" i="4"/>
  <c r="L733" i="4"/>
  <c r="L732" i="4"/>
  <c r="L731" i="4"/>
  <c r="L730" i="4"/>
  <c r="L729" i="4"/>
  <c r="L728" i="4"/>
  <c r="L727" i="4"/>
  <c r="L726" i="4"/>
  <c r="L725" i="4"/>
  <c r="L724" i="4"/>
  <c r="L723" i="4"/>
  <c r="L722" i="4"/>
  <c r="L721" i="4"/>
  <c r="L720" i="4"/>
  <c r="L719" i="4"/>
  <c r="L718" i="4"/>
  <c r="L717" i="4"/>
  <c r="L716" i="4"/>
  <c r="L715" i="4"/>
  <c r="L714" i="4"/>
  <c r="L713" i="4"/>
  <c r="L712" i="4"/>
  <c r="L711" i="4"/>
  <c r="L710" i="4"/>
  <c r="L709" i="4"/>
  <c r="L708" i="4"/>
  <c r="L707" i="4"/>
  <c r="L706" i="4"/>
  <c r="L705" i="4"/>
  <c r="L704" i="4"/>
  <c r="L703" i="4"/>
  <c r="L702" i="4"/>
  <c r="L701" i="4"/>
  <c r="L700" i="4"/>
  <c r="L699" i="4"/>
  <c r="L698" i="4"/>
  <c r="L697" i="4"/>
  <c r="L696" i="4"/>
  <c r="L695" i="4"/>
  <c r="L694" i="4"/>
  <c r="L693" i="4"/>
  <c r="L692" i="4"/>
  <c r="L691" i="4"/>
  <c r="L690" i="4"/>
  <c r="L689" i="4"/>
  <c r="L688" i="4"/>
  <c r="L687" i="4"/>
  <c r="L686" i="4"/>
  <c r="L685" i="4"/>
  <c r="L684" i="4"/>
  <c r="L683" i="4"/>
  <c r="L682" i="4"/>
  <c r="L681" i="4"/>
  <c r="L680" i="4"/>
  <c r="L679" i="4"/>
  <c r="L678" i="4"/>
  <c r="L677" i="4"/>
  <c r="L676" i="4"/>
  <c r="L675" i="4"/>
  <c r="L674" i="4"/>
  <c r="L673" i="4"/>
  <c r="L672" i="4"/>
  <c r="L671" i="4"/>
  <c r="L670" i="4"/>
  <c r="L669" i="4"/>
  <c r="L668" i="4"/>
  <c r="L667" i="4"/>
  <c r="L666" i="4"/>
  <c r="L665" i="4"/>
  <c r="L664" i="4"/>
  <c r="L663" i="4"/>
  <c r="L662" i="4"/>
  <c r="L661" i="4"/>
  <c r="L660" i="4"/>
  <c r="L659" i="4"/>
  <c r="L658" i="4"/>
  <c r="L657" i="4"/>
  <c r="L656" i="4"/>
  <c r="L655" i="4"/>
  <c r="L654" i="4"/>
  <c r="L653" i="4"/>
  <c r="L652" i="4"/>
  <c r="L651" i="4"/>
  <c r="L650" i="4"/>
  <c r="L649" i="4"/>
  <c r="L648" i="4"/>
  <c r="L647" i="4"/>
  <c r="L646" i="4"/>
  <c r="L645" i="4"/>
  <c r="L644" i="4"/>
  <c r="L643" i="4"/>
  <c r="L642" i="4"/>
  <c r="L641" i="4"/>
  <c r="L640" i="4"/>
  <c r="L639" i="4"/>
  <c r="L638" i="4"/>
  <c r="L637" i="4"/>
  <c r="L636" i="4"/>
  <c r="L635" i="4"/>
  <c r="L634" i="4"/>
  <c r="L633" i="4"/>
  <c r="L632" i="4"/>
  <c r="L631" i="4"/>
  <c r="L630" i="4"/>
  <c r="L629" i="4"/>
  <c r="L628" i="4"/>
  <c r="L627" i="4"/>
  <c r="L626" i="4"/>
  <c r="L625" i="4"/>
  <c r="L624" i="4"/>
  <c r="L623" i="4"/>
  <c r="L622" i="4"/>
  <c r="L621" i="4"/>
  <c r="L620" i="4"/>
  <c r="L619" i="4"/>
  <c r="L618" i="4"/>
  <c r="L617" i="4"/>
  <c r="L616" i="4"/>
  <c r="L615" i="4"/>
  <c r="L614" i="4"/>
  <c r="L613" i="4"/>
  <c r="L612" i="4"/>
  <c r="L611" i="4"/>
  <c r="L610" i="4"/>
  <c r="L609" i="4"/>
  <c r="L608" i="4"/>
  <c r="L607" i="4"/>
  <c r="L606" i="4"/>
  <c r="L605" i="4"/>
  <c r="L604" i="4"/>
  <c r="L603" i="4"/>
  <c r="L602" i="4"/>
  <c r="L601" i="4"/>
  <c r="L600" i="4"/>
  <c r="L599" i="4"/>
  <c r="L598" i="4"/>
  <c r="L597" i="4"/>
  <c r="L596" i="4"/>
  <c r="L595" i="4"/>
  <c r="L594" i="4"/>
  <c r="L593" i="4"/>
  <c r="L592" i="4"/>
  <c r="L591" i="4"/>
  <c r="L590" i="4"/>
  <c r="L589" i="4"/>
  <c r="L588" i="4"/>
  <c r="L587" i="4"/>
  <c r="L586" i="4"/>
  <c r="L585" i="4"/>
  <c r="L584" i="4"/>
  <c r="L583" i="4"/>
  <c r="L582" i="4"/>
  <c r="L581" i="4"/>
  <c r="L580" i="4"/>
  <c r="L579" i="4"/>
  <c r="L578" i="4"/>
  <c r="L577" i="4"/>
  <c r="L576" i="4"/>
  <c r="L575" i="4"/>
  <c r="L574" i="4"/>
  <c r="L573" i="4"/>
  <c r="L572" i="4"/>
  <c r="L571" i="4"/>
  <c r="L570" i="4"/>
  <c r="L569" i="4"/>
  <c r="L568" i="4"/>
  <c r="L567" i="4"/>
  <c r="L566" i="4"/>
  <c r="L565" i="4"/>
  <c r="L564" i="4"/>
  <c r="L563" i="4"/>
  <c r="L562" i="4"/>
  <c r="L561" i="4"/>
  <c r="L560" i="4"/>
  <c r="L559" i="4"/>
  <c r="L558" i="4"/>
  <c r="L557" i="4"/>
  <c r="L556" i="4"/>
  <c r="L555" i="4"/>
  <c r="L554" i="4"/>
  <c r="L553" i="4"/>
  <c r="L552" i="4"/>
  <c r="L551" i="4"/>
  <c r="L550" i="4"/>
  <c r="L549" i="4"/>
  <c r="L548" i="4"/>
  <c r="L547" i="4"/>
  <c r="L546" i="4"/>
  <c r="L545" i="4"/>
  <c r="L544" i="4"/>
  <c r="L543" i="4"/>
  <c r="L542" i="4"/>
  <c r="L541" i="4"/>
  <c r="L540" i="4"/>
  <c r="L539" i="4"/>
  <c r="L538" i="4"/>
  <c r="L537" i="4"/>
  <c r="L536" i="4"/>
  <c r="L535" i="4"/>
  <c r="L534" i="4"/>
  <c r="L533" i="4"/>
  <c r="L532" i="4"/>
  <c r="L531" i="4"/>
  <c r="L530" i="4"/>
  <c r="L529" i="4"/>
  <c r="L528" i="4"/>
  <c r="L527" i="4"/>
  <c r="L526" i="4"/>
  <c r="L525" i="4"/>
  <c r="L524" i="4"/>
  <c r="L523" i="4"/>
  <c r="L522" i="4"/>
  <c r="L521" i="4"/>
  <c r="L520" i="4"/>
  <c r="L519" i="4"/>
  <c r="L518" i="4"/>
  <c r="L517" i="4"/>
  <c r="L516" i="4"/>
  <c r="L515" i="4"/>
  <c r="L514" i="4"/>
  <c r="L513" i="4"/>
  <c r="L512" i="4"/>
  <c r="L511" i="4"/>
  <c r="L510" i="4"/>
  <c r="L509" i="4"/>
  <c r="L508" i="4"/>
  <c r="L507" i="4"/>
  <c r="L506" i="4"/>
  <c r="L505" i="4"/>
  <c r="L504" i="4"/>
  <c r="L503" i="4"/>
  <c r="L502" i="4"/>
  <c r="L501" i="4"/>
  <c r="L500" i="4"/>
  <c r="L499" i="4"/>
  <c r="L498" i="4"/>
  <c r="L497" i="4"/>
  <c r="L496" i="4"/>
  <c r="L495" i="4"/>
  <c r="L494" i="4"/>
  <c r="L493" i="4"/>
  <c r="L492" i="4"/>
  <c r="L491" i="4"/>
  <c r="L490" i="4"/>
  <c r="L489" i="4"/>
  <c r="L488" i="4"/>
  <c r="L487" i="4"/>
  <c r="L486" i="4"/>
  <c r="L485" i="4"/>
  <c r="L484" i="4"/>
  <c r="L483" i="4"/>
  <c r="L482" i="4"/>
  <c r="L481" i="4"/>
  <c r="L480" i="4"/>
  <c r="L479" i="4"/>
  <c r="L478" i="4"/>
  <c r="L477" i="4"/>
  <c r="L476" i="4"/>
  <c r="L475" i="4"/>
  <c r="L474" i="4"/>
  <c r="L473" i="4"/>
  <c r="L472" i="4"/>
  <c r="L471" i="4"/>
  <c r="L470" i="4"/>
  <c r="L469" i="4"/>
  <c r="L468" i="4"/>
  <c r="L467" i="4"/>
  <c r="L466" i="4"/>
  <c r="L465" i="4"/>
  <c r="L464" i="4"/>
  <c r="L463" i="4"/>
  <c r="L462" i="4"/>
  <c r="L461" i="4"/>
  <c r="L460" i="4"/>
  <c r="L459" i="4"/>
  <c r="L458" i="4"/>
  <c r="L457" i="4"/>
  <c r="L456" i="4"/>
  <c r="L455" i="4"/>
  <c r="L454" i="4"/>
  <c r="L453" i="4"/>
  <c r="L452" i="4"/>
  <c r="L451" i="4"/>
  <c r="L450" i="4"/>
  <c r="L449" i="4"/>
  <c r="L448" i="4"/>
  <c r="L447" i="4"/>
  <c r="L446" i="4"/>
  <c r="L445" i="4"/>
  <c r="L444" i="4"/>
  <c r="L443" i="4"/>
  <c r="L442" i="4"/>
  <c r="L441" i="4"/>
  <c r="L440" i="4"/>
  <c r="L439" i="4"/>
  <c r="L438" i="4"/>
  <c r="L437" i="4"/>
  <c r="L436" i="4"/>
  <c r="L435" i="4"/>
  <c r="L434" i="4"/>
  <c r="L433" i="4"/>
  <c r="L432" i="4"/>
  <c r="L431" i="4"/>
  <c r="L430" i="4"/>
  <c r="L429" i="4"/>
  <c r="L428" i="4"/>
  <c r="L427" i="4"/>
  <c r="L426" i="4"/>
  <c r="L425" i="4"/>
  <c r="L424" i="4"/>
  <c r="L423" i="4"/>
  <c r="L422" i="4"/>
  <c r="L421" i="4"/>
  <c r="L420" i="4"/>
  <c r="L419" i="4"/>
  <c r="L418" i="4"/>
  <c r="L417" i="4"/>
  <c r="L416" i="4"/>
  <c r="L415" i="4"/>
  <c r="L414" i="4"/>
  <c r="L413" i="4"/>
  <c r="L412" i="4"/>
  <c r="L411" i="4"/>
  <c r="L410" i="4"/>
  <c r="L409" i="4"/>
  <c r="L408" i="4"/>
  <c r="L407" i="4"/>
  <c r="L406" i="4"/>
  <c r="L405" i="4"/>
  <c r="L404" i="4"/>
  <c r="L403" i="4"/>
  <c r="L402" i="4"/>
  <c r="L401" i="4"/>
  <c r="L400" i="4"/>
  <c r="L399" i="4"/>
  <c r="L398" i="4"/>
  <c r="L397" i="4"/>
  <c r="L396" i="4"/>
  <c r="L395" i="4"/>
  <c r="L394" i="4"/>
  <c r="L393" i="4"/>
  <c r="L392" i="4"/>
  <c r="L391" i="4"/>
  <c r="L390" i="4"/>
  <c r="L389" i="4"/>
  <c r="L388" i="4"/>
  <c r="L387" i="4"/>
  <c r="L386" i="4"/>
  <c r="L385" i="4"/>
  <c r="L384" i="4"/>
  <c r="L383" i="4"/>
  <c r="L382" i="4"/>
  <c r="L381" i="4"/>
  <c r="L380" i="4"/>
  <c r="L379" i="4"/>
  <c r="L378" i="4"/>
  <c r="L377" i="4"/>
  <c r="L376" i="4"/>
  <c r="L375" i="4"/>
  <c r="L374" i="4"/>
  <c r="L373" i="4"/>
  <c r="L372" i="4"/>
  <c r="L371" i="4"/>
  <c r="L370" i="4"/>
  <c r="L369" i="4"/>
  <c r="L368" i="4"/>
  <c r="L367" i="4"/>
  <c r="L366" i="4"/>
  <c r="L365" i="4"/>
  <c r="L364" i="4"/>
  <c r="L363" i="4"/>
  <c r="L362" i="4"/>
  <c r="L361" i="4"/>
  <c r="L360" i="4"/>
  <c r="L359" i="4"/>
  <c r="L358" i="4"/>
  <c r="L357" i="4"/>
  <c r="L356" i="4"/>
  <c r="L355" i="4"/>
  <c r="L354" i="4"/>
  <c r="L353" i="4"/>
  <c r="L352" i="4"/>
  <c r="L351" i="4"/>
  <c r="L350" i="4"/>
  <c r="L349" i="4"/>
  <c r="L348" i="4"/>
  <c r="L347" i="4"/>
  <c r="L346" i="4"/>
  <c r="L345" i="4"/>
  <c r="L344" i="4"/>
  <c r="L343" i="4"/>
  <c r="L342" i="4"/>
  <c r="L341" i="4"/>
  <c r="L340" i="4"/>
  <c r="L339" i="4"/>
  <c r="L338" i="4"/>
  <c r="L337" i="4"/>
  <c r="L336" i="4"/>
  <c r="L335" i="4"/>
  <c r="L334" i="4"/>
  <c r="L333" i="4"/>
  <c r="L332" i="4"/>
  <c r="L331" i="4"/>
  <c r="L330" i="4"/>
  <c r="L329" i="4"/>
  <c r="L328" i="4"/>
  <c r="L327" i="4"/>
  <c r="L326" i="4"/>
  <c r="L325" i="4"/>
  <c r="L324" i="4"/>
  <c r="L323" i="4"/>
  <c r="L322" i="4"/>
  <c r="L321" i="4"/>
  <c r="L320" i="4"/>
  <c r="L319" i="4"/>
  <c r="L318" i="4"/>
  <c r="L317" i="4"/>
  <c r="L316" i="4"/>
  <c r="L315" i="4"/>
  <c r="L314" i="4"/>
  <c r="L313" i="4"/>
  <c r="L312" i="4"/>
  <c r="L311" i="4"/>
  <c r="L310" i="4"/>
  <c r="L309" i="4"/>
  <c r="L308" i="4"/>
  <c r="L307" i="4"/>
  <c r="L306" i="4"/>
  <c r="L305" i="4"/>
  <c r="L304" i="4"/>
  <c r="L303" i="4"/>
  <c r="L302" i="4"/>
  <c r="L301" i="4"/>
  <c r="L300" i="4"/>
  <c r="L299" i="4"/>
  <c r="L298" i="4"/>
  <c r="L297" i="4"/>
  <c r="L296" i="4"/>
  <c r="L295" i="4"/>
  <c r="L294" i="4"/>
  <c r="L293" i="4"/>
  <c r="L292" i="4"/>
  <c r="L291" i="4"/>
  <c r="L290" i="4"/>
  <c r="L289" i="4"/>
  <c r="L288" i="4"/>
  <c r="L287" i="4"/>
  <c r="L286" i="4"/>
  <c r="L285" i="4"/>
  <c r="L284" i="4"/>
  <c r="L283" i="4"/>
  <c r="L282" i="4"/>
  <c r="L281" i="4"/>
  <c r="L280" i="4"/>
  <c r="L279" i="4"/>
  <c r="L278" i="4"/>
  <c r="L277" i="4"/>
  <c r="L276" i="4"/>
  <c r="L275" i="4"/>
  <c r="L274" i="4"/>
  <c r="L273" i="4"/>
  <c r="L272" i="4"/>
  <c r="L271" i="4"/>
  <c r="L270" i="4"/>
  <c r="L269" i="4"/>
  <c r="L268" i="4"/>
  <c r="L267" i="4"/>
  <c r="L266" i="4"/>
  <c r="L265" i="4"/>
  <c r="L264" i="4"/>
  <c r="L263" i="4"/>
  <c r="L262" i="4"/>
  <c r="L261" i="4"/>
  <c r="L260" i="4"/>
  <c r="L259" i="4"/>
  <c r="L258" i="4"/>
  <c r="L257" i="4"/>
  <c r="L256" i="4"/>
  <c r="L255" i="4"/>
  <c r="L254" i="4"/>
  <c r="L253" i="4"/>
  <c r="L252" i="4"/>
  <c r="L251" i="4"/>
  <c r="L250" i="4"/>
  <c r="L249" i="4"/>
  <c r="L248" i="4"/>
  <c r="L247" i="4"/>
  <c r="L246" i="4"/>
  <c r="L245" i="4"/>
  <c r="L244" i="4"/>
  <c r="L243" i="4"/>
  <c r="L242" i="4"/>
  <c r="L241" i="4"/>
  <c r="L240" i="4"/>
  <c r="L239" i="4"/>
  <c r="L238" i="4"/>
  <c r="L237" i="4"/>
  <c r="L236" i="4"/>
  <c r="L235" i="4"/>
  <c r="L234" i="4"/>
  <c r="L233" i="4"/>
  <c r="L232" i="4"/>
  <c r="L231" i="4"/>
  <c r="L230" i="4"/>
  <c r="L229" i="4"/>
  <c r="L228" i="4"/>
  <c r="L227" i="4"/>
  <c r="L226" i="4"/>
  <c r="L225" i="4"/>
  <c r="L224" i="4"/>
  <c r="L223" i="4"/>
  <c r="L222" i="4"/>
  <c r="L221" i="4"/>
  <c r="L220" i="4"/>
  <c r="L219" i="4"/>
  <c r="L218" i="4"/>
  <c r="L217" i="4"/>
  <c r="L216" i="4"/>
  <c r="L215" i="4"/>
  <c r="L214" i="4"/>
  <c r="L213" i="4"/>
  <c r="L212" i="4"/>
  <c r="L211" i="4"/>
  <c r="L210" i="4"/>
  <c r="L209" i="4"/>
  <c r="L208" i="4"/>
  <c r="L207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Z5" i="4"/>
  <c r="Z6" i="4" s="1"/>
  <c r="L5" i="4"/>
  <c r="L4" i="4"/>
  <c r="L3" i="4"/>
  <c r="L2" i="4"/>
  <c r="V70" i="2" l="1"/>
  <c r="W62" i="2" s="1"/>
  <c r="U60" i="2"/>
  <c r="U29" i="2"/>
  <c r="U61" i="2"/>
  <c r="U54" i="2"/>
  <c r="U49" i="2"/>
  <c r="U65" i="2"/>
  <c r="U18" i="2"/>
  <c r="U39" i="2"/>
  <c r="U66" i="2"/>
  <c r="U3" i="2"/>
  <c r="U51" i="2"/>
  <c r="U50" i="2"/>
  <c r="U35" i="2"/>
  <c r="U31" i="2"/>
  <c r="U42" i="2"/>
  <c r="U15" i="2"/>
  <c r="U20" i="2"/>
  <c r="U27" i="2"/>
  <c r="U19" i="2"/>
  <c r="U4" i="2"/>
  <c r="U58" i="2"/>
  <c r="U5" i="2"/>
  <c r="U43" i="2"/>
  <c r="U14" i="2"/>
  <c r="U24" i="2"/>
  <c r="U59" i="2"/>
  <c r="U21" i="2"/>
  <c r="U11" i="2"/>
  <c r="U28" i="2"/>
  <c r="U26" i="2"/>
  <c r="U47" i="2"/>
  <c r="U40" i="2"/>
  <c r="U8" i="2"/>
  <c r="U6" i="2"/>
  <c r="U30" i="2"/>
  <c r="U37" i="2"/>
  <c r="U64" i="2"/>
  <c r="U13" i="2"/>
  <c r="U52" i="2"/>
  <c r="U2" i="2"/>
  <c r="U38" i="2"/>
  <c r="U63" i="2"/>
  <c r="U44" i="2"/>
  <c r="U22" i="2"/>
  <c r="U16" i="2"/>
  <c r="U55" i="2"/>
  <c r="U67" i="2"/>
  <c r="U9" i="2"/>
  <c r="U17" i="2"/>
  <c r="U25" i="2"/>
  <c r="U33" i="2"/>
  <c r="U41" i="2"/>
  <c r="U48" i="2"/>
  <c r="U56" i="2"/>
  <c r="U68" i="2"/>
  <c r="U36" i="2"/>
  <c r="U45" i="2"/>
  <c r="U10" i="2"/>
  <c r="U12" i="2"/>
  <c r="U7" i="2"/>
  <c r="U57" i="2"/>
  <c r="U23" i="2"/>
  <c r="U46" i="2"/>
  <c r="U32" i="2"/>
  <c r="U53" i="2"/>
  <c r="U34" i="2"/>
  <c r="Z7" i="4"/>
  <c r="AA6" i="4"/>
  <c r="AA5" i="4"/>
  <c r="W60" i="2" l="1"/>
  <c r="W61" i="2"/>
  <c r="W29" i="2"/>
  <c r="W46" i="2"/>
  <c r="W22" i="2"/>
  <c r="W20" i="2"/>
  <c r="W9" i="2"/>
  <c r="W32" i="2"/>
  <c r="W36" i="2"/>
  <c r="W39" i="2"/>
  <c r="W5" i="2"/>
  <c r="W21" i="2"/>
  <c r="W45" i="2"/>
  <c r="W14" i="2"/>
  <c r="W38" i="2"/>
  <c r="W54" i="2"/>
  <c r="W15" i="2"/>
  <c r="W47" i="2"/>
  <c r="W63" i="2"/>
  <c r="W13" i="2"/>
  <c r="W27" i="2"/>
  <c r="W59" i="2"/>
  <c r="W43" i="2"/>
  <c r="W44" i="2"/>
  <c r="W7" i="2"/>
  <c r="W11" i="2"/>
  <c r="W64" i="2"/>
  <c r="W30" i="2"/>
  <c r="W34" i="2"/>
  <c r="W31" i="2"/>
  <c r="W65" i="2"/>
  <c r="W48" i="2"/>
  <c r="W42" i="2"/>
  <c r="W24" i="2"/>
  <c r="W49" i="2"/>
  <c r="W19" i="2"/>
  <c r="W25" i="2"/>
  <c r="W40" i="2"/>
  <c r="W26" i="2"/>
  <c r="W51" i="2"/>
  <c r="W23" i="2"/>
  <c r="W6" i="2"/>
  <c r="W35" i="2"/>
  <c r="W67" i="2"/>
  <c r="W58" i="2"/>
  <c r="W8" i="2"/>
  <c r="W37" i="2"/>
  <c r="W17" i="2"/>
  <c r="W50" i="2"/>
  <c r="W53" i="2"/>
  <c r="W28" i="2"/>
  <c r="W57" i="2"/>
  <c r="W18" i="2"/>
  <c r="W56" i="2"/>
  <c r="W10" i="2"/>
  <c r="W66" i="2"/>
  <c r="W55" i="2"/>
  <c r="W41" i="2"/>
  <c r="W68" i="2"/>
  <c r="W33" i="2"/>
  <c r="W12" i="2"/>
  <c r="W52" i="2"/>
  <c r="W16" i="2"/>
  <c r="AA7" i="4"/>
  <c r="Z8" i="4"/>
  <c r="Z9" i="4" l="1"/>
  <c r="AA8" i="4"/>
  <c r="Z10" i="4" l="1"/>
  <c r="AA9" i="4"/>
  <c r="Z11" i="4" l="1"/>
  <c r="AA10" i="4"/>
  <c r="AA11" i="4" l="1"/>
  <c r="Z12" i="4"/>
  <c r="AA12" i="4" l="1"/>
  <c r="Z13" i="4"/>
  <c r="Z14" i="4" l="1"/>
  <c r="AA13" i="4"/>
  <c r="Z15" i="4" l="1"/>
  <c r="AA14" i="4"/>
  <c r="AA15" i="4" l="1"/>
  <c r="Z16" i="4"/>
  <c r="AA16" i="4" l="1"/>
  <c r="Z17" i="4"/>
  <c r="AA17" i="4" l="1"/>
  <c r="Z18" i="4"/>
  <c r="Z19" i="4" l="1"/>
  <c r="AA18" i="4"/>
  <c r="AA19" i="4" l="1"/>
  <c r="Z20" i="4"/>
  <c r="AA20" i="4" l="1"/>
  <c r="Z21" i="4"/>
  <c r="Z22" i="4" l="1"/>
  <c r="AA21" i="4"/>
  <c r="Z23" i="4" l="1"/>
  <c r="AA22" i="4"/>
  <c r="AA23" i="4" l="1"/>
  <c r="Z24" i="4"/>
  <c r="Z25" i="4" l="1"/>
  <c r="AA24" i="4"/>
  <c r="AA25" i="4" l="1"/>
  <c r="Z26" i="4"/>
  <c r="Z27" i="4" l="1"/>
  <c r="AA26" i="4"/>
  <c r="AA27" i="4" l="1"/>
  <c r="Z28" i="4"/>
  <c r="AA28" i="4" l="1"/>
  <c r="Z29" i="4"/>
  <c r="Z30" i="4" l="1"/>
  <c r="AA29" i="4"/>
  <c r="Z31" i="4" l="1"/>
  <c r="AA30" i="4"/>
  <c r="AA31" i="4" l="1"/>
  <c r="Z32" i="4"/>
  <c r="AA32" i="4" l="1"/>
  <c r="Z33" i="4"/>
  <c r="AA33" i="4" l="1"/>
  <c r="Z34" i="4"/>
  <c r="Z35" i="4" l="1"/>
  <c r="AA34" i="4"/>
  <c r="AA35" i="4" l="1"/>
  <c r="Z36" i="4"/>
  <c r="Z37" i="4" l="1"/>
  <c r="AA36" i="4"/>
  <c r="Z38" i="4" l="1"/>
  <c r="AA37" i="4"/>
  <c r="AA38" i="4" l="1"/>
  <c r="Z39" i="4"/>
  <c r="Z40" i="4" l="1"/>
  <c r="AA39" i="4"/>
  <c r="AA40" i="4" l="1"/>
  <c r="Z41" i="4"/>
  <c r="AA41" i="4" l="1"/>
  <c r="Z42" i="4"/>
  <c r="Z43" i="4" l="1"/>
  <c r="AA42" i="4"/>
  <c r="AA43" i="4" l="1"/>
  <c r="Z44" i="4"/>
  <c r="Z45" i="4" l="1"/>
  <c r="AA44" i="4"/>
  <c r="Z46" i="4" l="1"/>
  <c r="AA45" i="4"/>
  <c r="Z47" i="4" l="1"/>
  <c r="AA46" i="4"/>
  <c r="Z48" i="4" l="1"/>
  <c r="AA47" i="4"/>
  <c r="AA48" i="4" l="1"/>
  <c r="Z49" i="4"/>
  <c r="Z50" i="4" l="1"/>
  <c r="AA49" i="4"/>
  <c r="Z51" i="4" l="1"/>
  <c r="AA50" i="4"/>
  <c r="AA51" i="4" l="1"/>
  <c r="Z52" i="4"/>
  <c r="AA52" i="4" l="1"/>
  <c r="Z53" i="4"/>
  <c r="Z54" i="4" l="1"/>
  <c r="AA53" i="4"/>
  <c r="Z55" i="4" l="1"/>
  <c r="AA54" i="4"/>
  <c r="Z56" i="4" l="1"/>
  <c r="AA55" i="4"/>
  <c r="Z57" i="4" l="1"/>
  <c r="AA56" i="4"/>
  <c r="Z58" i="4" l="1"/>
  <c r="AA57" i="4"/>
  <c r="Z59" i="4" l="1"/>
  <c r="AA58" i="4"/>
  <c r="AA59" i="4" l="1"/>
  <c r="Z60" i="4"/>
  <c r="Z61" i="4" l="1"/>
  <c r="AA60" i="4"/>
  <c r="Z62" i="4" l="1"/>
  <c r="AA61" i="4"/>
  <c r="Z63" i="4" l="1"/>
  <c r="AA62" i="4"/>
  <c r="AA63" i="4" l="1"/>
  <c r="Z64" i="4"/>
  <c r="Z65" i="4" l="1"/>
  <c r="AA64" i="4"/>
  <c r="Z66" i="4" l="1"/>
  <c r="AA65" i="4"/>
  <c r="Z67" i="4" l="1"/>
  <c r="AA66" i="4"/>
  <c r="AA67" i="4" l="1"/>
  <c r="Z68" i="4"/>
  <c r="AA68" i="4" l="1"/>
  <c r="Z69" i="4"/>
  <c r="Z70" i="4" l="1"/>
  <c r="AA69" i="4"/>
  <c r="AA70" i="4" l="1"/>
  <c r="Z71" i="4"/>
  <c r="AA71" i="4" l="1"/>
  <c r="Z72" i="4"/>
  <c r="AA72" i="4" l="1"/>
  <c r="Z73" i="4"/>
  <c r="AA73" i="4" l="1"/>
  <c r="Z74" i="4"/>
  <c r="Z75" i="4" l="1"/>
  <c r="AA74" i="4"/>
  <c r="AA75" i="4" l="1"/>
  <c r="Z76" i="4"/>
  <c r="AA76" i="4" l="1"/>
  <c r="Z77" i="4"/>
  <c r="Z78" i="4" l="1"/>
  <c r="AA77" i="4"/>
  <c r="Z79" i="4" l="1"/>
  <c r="AA78" i="4"/>
  <c r="AA79" i="4" l="1"/>
  <c r="Z80" i="4"/>
  <c r="AA80" i="4" l="1"/>
  <c r="Z81" i="4"/>
  <c r="Z82" i="4" l="1"/>
  <c r="AA82" i="4" s="1"/>
  <c r="AA81" i="4"/>
</calcChain>
</file>

<file path=xl/comments1.xml><?xml version="1.0" encoding="utf-8"?>
<comments xmlns="http://schemas.openxmlformats.org/spreadsheetml/2006/main">
  <authors>
    <author>Jessica A Stephen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Queried at 10/24/16
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Jessica A Stephen:</t>
        </r>
        <r>
          <rPr>
            <sz val="9"/>
            <color indexed="81"/>
            <rFont val="Tahoma"/>
            <family val="2"/>
          </rPr>
          <t xml:space="preserve">
Originally was listed as 1, moved to 6</t>
        </r>
      </text>
    </comment>
    <comment ref="G599" authorId="0" shapeId="0">
      <text>
        <r>
          <rPr>
            <b/>
            <sz val="9"/>
            <color indexed="81"/>
            <rFont val="Tahoma"/>
            <family val="2"/>
          </rPr>
          <t>Jessica A Stephen:</t>
        </r>
        <r>
          <rPr>
            <sz val="9"/>
            <color indexed="81"/>
            <rFont val="Tahoma"/>
            <family val="2"/>
          </rPr>
          <t xml:space="preserve">
Originally defined as 4, moved to 6</t>
        </r>
      </text>
    </comment>
    <comment ref="G700" authorId="0" shapeId="0">
      <text>
        <r>
          <rPr>
            <b/>
            <sz val="9"/>
            <color indexed="81"/>
            <rFont val="Tahoma"/>
            <family val="2"/>
          </rPr>
          <t>Jessica A Stephen:</t>
        </r>
        <r>
          <rPr>
            <sz val="9"/>
            <color indexed="81"/>
            <rFont val="Tahoma"/>
            <family val="2"/>
          </rPr>
          <t xml:space="preserve">
Jessica A Stephen:
Originally defined as 4, moved to 6</t>
        </r>
      </text>
    </comment>
  </commentList>
</comments>
</file>

<file path=xl/sharedStrings.xml><?xml version="1.0" encoding="utf-8"?>
<sst xmlns="http://schemas.openxmlformats.org/spreadsheetml/2006/main" count="8923" uniqueCount="2013">
  <si>
    <t>Component</t>
  </si>
  <si>
    <t>VESID</t>
  </si>
  <si>
    <t>Vessel Name</t>
  </si>
  <si>
    <t>Fishery Code</t>
  </si>
  <si>
    <t>cpnum</t>
  </si>
  <si>
    <t>Permit baseline passenger capacity</t>
  </si>
  <si>
    <t>Passenger Capacity</t>
  </si>
  <si>
    <t>Lesser of Two</t>
  </si>
  <si>
    <t>Homeport State</t>
  </si>
  <si>
    <t>Homeport County</t>
  </si>
  <si>
    <t>New State</t>
  </si>
  <si>
    <t>Equal</t>
  </si>
  <si>
    <t>CH</t>
  </si>
  <si>
    <t>FL9929MU</t>
  </si>
  <si>
    <t>DAYBREAKER</t>
  </si>
  <si>
    <t>RCG</t>
  </si>
  <si>
    <t>FL</t>
  </si>
  <si>
    <t>CHARLOTTE</t>
  </si>
  <si>
    <t>FL_Pen</t>
  </si>
  <si>
    <t>LAURA ANN</t>
  </si>
  <si>
    <t>BAY</t>
  </si>
  <si>
    <t>FL_Pan</t>
  </si>
  <si>
    <t>Count of VESID</t>
  </si>
  <si>
    <t>Column Labels</t>
  </si>
  <si>
    <t>MISS BARBARA ANN</t>
  </si>
  <si>
    <t>MONROE</t>
  </si>
  <si>
    <t>FL_Keys</t>
  </si>
  <si>
    <t>Row Labels</t>
  </si>
  <si>
    <t>AL</t>
  </si>
  <si>
    <t>LA</t>
  </si>
  <si>
    <t>MS</t>
  </si>
  <si>
    <t>TX</t>
  </si>
  <si>
    <t>VOOG</t>
  </si>
  <si>
    <t>Grand Total</t>
  </si>
  <si>
    <t>HAMMERHEAD</t>
  </si>
  <si>
    <t>NOTHIN MATTERS</t>
  </si>
  <si>
    <t>OKALOOSA</t>
  </si>
  <si>
    <t>ISLAND GIRL</t>
  </si>
  <si>
    <t>FL6539HN</t>
  </si>
  <si>
    <t>LISA ANN</t>
  </si>
  <si>
    <t>FL1268KF</t>
  </si>
  <si>
    <t>MISS AUBREY</t>
  </si>
  <si>
    <t>FL7102FH</t>
  </si>
  <si>
    <t>PELAGIC</t>
  </si>
  <si>
    <t>THE MANGROVE</t>
  </si>
  <si>
    <t>PLAQUEMINES</t>
  </si>
  <si>
    <t>LA1752FD</t>
  </si>
  <si>
    <t>UNNAMED</t>
  </si>
  <si>
    <t>ST CHARLES</t>
  </si>
  <si>
    <t>FL7025LZ</t>
  </si>
  <si>
    <t>FL8077BA</t>
  </si>
  <si>
    <t>TX9048CC</t>
  </si>
  <si>
    <t>CALHOUN</t>
  </si>
  <si>
    <t>FL5745NF</t>
  </si>
  <si>
    <t>REDEMPTION SONG</t>
  </si>
  <si>
    <t>TX8179DC</t>
  </si>
  <si>
    <t>ALUMACRAFT</t>
  </si>
  <si>
    <t>BRAZORIA</t>
  </si>
  <si>
    <t>REEL ACTION</t>
  </si>
  <si>
    <t>FL6898HX</t>
  </si>
  <si>
    <t>LA3048FX</t>
  </si>
  <si>
    <t>1/2 NELSON</t>
  </si>
  <si>
    <t>CALCASIEU</t>
  </si>
  <si>
    <t>FL4541NR</t>
  </si>
  <si>
    <t>FL9115MG</t>
  </si>
  <si>
    <t>FL8981NK</t>
  </si>
  <si>
    <t>WISE GUY II</t>
  </si>
  <si>
    <t>FL9831MT</t>
  </si>
  <si>
    <t>YELLOWFIN</t>
  </si>
  <si>
    <t>LA0589DD</t>
  </si>
  <si>
    <t>27 OCEANMASTER</t>
  </si>
  <si>
    <t>TERREBONNE</t>
  </si>
  <si>
    <t>FL2868HK</t>
  </si>
  <si>
    <t>3RD DEGREE</t>
  </si>
  <si>
    <t>86 PROOF</t>
  </si>
  <si>
    <t>MIAMI-DADE</t>
  </si>
  <si>
    <t>MI6351AZ</t>
  </si>
  <si>
    <t>9 BALL</t>
  </si>
  <si>
    <t>HARRISON</t>
  </si>
  <si>
    <t>ANGLERS DREAM</t>
  </si>
  <si>
    <t>AL2492HR</t>
  </si>
  <si>
    <t>A PAIR A DICE</t>
  </si>
  <si>
    <t>BALDWIN</t>
  </si>
  <si>
    <t>FL3236PF</t>
  </si>
  <si>
    <t>A SALT WEAPON</t>
  </si>
  <si>
    <t>ESCAMBIA</t>
  </si>
  <si>
    <t>TX6409DE</t>
  </si>
  <si>
    <t>ABOUT TIME II</t>
  </si>
  <si>
    <t>GALVESTON</t>
  </si>
  <si>
    <t>FL3335JH</t>
  </si>
  <si>
    <t>GROUPER HUNTER</t>
  </si>
  <si>
    <t>CITRUS</t>
  </si>
  <si>
    <t>ABRACADABRA</t>
  </si>
  <si>
    <t>JEFFERSON</t>
  </si>
  <si>
    <t>ACTION VI</t>
  </si>
  <si>
    <t>LA6985EP</t>
  </si>
  <si>
    <t>ACTIONCRAFT</t>
  </si>
  <si>
    <t>LA9700GB</t>
  </si>
  <si>
    <t>ADIOS</t>
  </si>
  <si>
    <t>HRCG</t>
  </si>
  <si>
    <t>TX6828BB</t>
  </si>
  <si>
    <t>ADVENTURE ONE</t>
  </si>
  <si>
    <t>HARRIS</t>
  </si>
  <si>
    <t>FL8764RC</t>
  </si>
  <si>
    <t>HANG EM HIGH</t>
  </si>
  <si>
    <t>AFTERNOON DELIGHT III</t>
  </si>
  <si>
    <t>AKELA</t>
  </si>
  <si>
    <t>AL LE</t>
  </si>
  <si>
    <t>FL8392LL</t>
  </si>
  <si>
    <t>ALESSA</t>
  </si>
  <si>
    <t>ALIBI II</t>
  </si>
  <si>
    <t>AL1796RE</t>
  </si>
  <si>
    <t>ALL IN</t>
  </si>
  <si>
    <t>LA7704FT</t>
  </si>
  <si>
    <t>FL9977PN</t>
  </si>
  <si>
    <t>ALL JACKD UP</t>
  </si>
  <si>
    <t>AL-LIN</t>
  </si>
  <si>
    <t>ALLISON JANE</t>
  </si>
  <si>
    <t>ALYSE ALLYN</t>
  </si>
  <si>
    <t>NUECES</t>
  </si>
  <si>
    <t>AMBERJACK</t>
  </si>
  <si>
    <t>ANCIENT MARINER</t>
  </si>
  <si>
    <t>LAFOURCHE</t>
  </si>
  <si>
    <t>FL8383SJ</t>
  </si>
  <si>
    <t>HANG EM HIGH 2</t>
  </si>
  <si>
    <t>FL9260PC</t>
  </si>
  <si>
    <t>HANG EM HIGH II</t>
  </si>
  <si>
    <t>ANNABEL</t>
  </si>
  <si>
    <t>ARANSAS</t>
  </si>
  <si>
    <t>ANNABEL C</t>
  </si>
  <si>
    <t>ANNS DREAM 2</t>
  </si>
  <si>
    <t>ANOTHER GETAWAY</t>
  </si>
  <si>
    <t>FL7985JX</t>
  </si>
  <si>
    <t>HOG TIDE</t>
  </si>
  <si>
    <t>FL3979HA</t>
  </si>
  <si>
    <t>JOB SITE</t>
  </si>
  <si>
    <t>LA5760FD</t>
  </si>
  <si>
    <t>ARCHANGEL</t>
  </si>
  <si>
    <t>VERMILION</t>
  </si>
  <si>
    <t>FL1694JA</t>
  </si>
  <si>
    <t>KING CLAM</t>
  </si>
  <si>
    <t>FL7422NT</t>
  </si>
  <si>
    <t>ARMY ONE</t>
  </si>
  <si>
    <t>A-SALT WEAPON</t>
  </si>
  <si>
    <t>VERMILLION</t>
  </si>
  <si>
    <t>LADY C</t>
  </si>
  <si>
    <t>TX6281AW</t>
  </si>
  <si>
    <t>ASHLEY FAITH</t>
  </si>
  <si>
    <t>FL3211NG</t>
  </si>
  <si>
    <t>RANGER</t>
  </si>
  <si>
    <t>FL1723PK</t>
  </si>
  <si>
    <t>RED EDDIE OR KNOT</t>
  </si>
  <si>
    <t>FL7957PF</t>
  </si>
  <si>
    <t>THE DON</t>
  </si>
  <si>
    <t>FL3292HK</t>
  </si>
  <si>
    <t>B T F</t>
  </si>
  <si>
    <t>BABY BLUE</t>
  </si>
  <si>
    <t>LA8160FW</t>
  </si>
  <si>
    <t>BABY GIRL</t>
  </si>
  <si>
    <t>MI1216BU</t>
  </si>
  <si>
    <t>BABY J</t>
  </si>
  <si>
    <t>BABY LEE</t>
  </si>
  <si>
    <t>FL2582LU</t>
  </si>
  <si>
    <t>BACK ATCHA</t>
  </si>
  <si>
    <t>FL5885JL</t>
  </si>
  <si>
    <t>BACK PORCH</t>
  </si>
  <si>
    <t>BACKLASH</t>
  </si>
  <si>
    <t>TX4461AL</t>
  </si>
  <si>
    <t>BACKLASH 3</t>
  </si>
  <si>
    <t>AL2483AY</t>
  </si>
  <si>
    <t>BAD HABIT</t>
  </si>
  <si>
    <t>THREE VS</t>
  </si>
  <si>
    <t>BAD INTENTIONS</t>
  </si>
  <si>
    <t>BADFISH</t>
  </si>
  <si>
    <t>FL3212LL</t>
  </si>
  <si>
    <t>BAIT STEALER</t>
  </si>
  <si>
    <t>FL9618HR</t>
  </si>
  <si>
    <t>BAKE BEAN</t>
  </si>
  <si>
    <t>TX3673WP</t>
  </si>
  <si>
    <t>BALLYHOO</t>
  </si>
  <si>
    <t>FL3552NA</t>
  </si>
  <si>
    <t>TRIPLE XXX</t>
  </si>
  <si>
    <t>BARRACUDA</t>
  </si>
  <si>
    <t>FL4004NG</t>
  </si>
  <si>
    <t>U HOOK UM</t>
  </si>
  <si>
    <t>TX4177DM</t>
  </si>
  <si>
    <t>BASTANTE</t>
  </si>
  <si>
    <t>FL5629RY</t>
  </si>
  <si>
    <t>AL1150AN</t>
  </si>
  <si>
    <t>BEACHS</t>
  </si>
  <si>
    <t>MOBILE</t>
  </si>
  <si>
    <t>FL7736NP</t>
  </si>
  <si>
    <t>FL9507JX</t>
  </si>
  <si>
    <t>SEA MARVEL</t>
  </si>
  <si>
    <t>COLLIER</t>
  </si>
  <si>
    <t>BIG DEAL</t>
  </si>
  <si>
    <t>A AND B II</t>
  </si>
  <si>
    <t>FL3226EV</t>
  </si>
  <si>
    <t>BLUE RUNNER</t>
  </si>
  <si>
    <t>BIG ONE</t>
  </si>
  <si>
    <t>FL9937BL</t>
  </si>
  <si>
    <t>BIG RED</t>
  </si>
  <si>
    <t>BULLISH REWARD III</t>
  </si>
  <si>
    <t>BIG TIME</t>
  </si>
  <si>
    <t>CAPT MARVEL</t>
  </si>
  <si>
    <t>BIG ZULU</t>
  </si>
  <si>
    <t>BIG ZULU II</t>
  </si>
  <si>
    <t>BILL BUSTERS</t>
  </si>
  <si>
    <t>FL7431GE</t>
  </si>
  <si>
    <t>BILL COLLECTOR</t>
  </si>
  <si>
    <t>BILLISTIC</t>
  </si>
  <si>
    <t>DE</t>
  </si>
  <si>
    <t>KENT</t>
  </si>
  <si>
    <t>FL3737JA</t>
  </si>
  <si>
    <t>CAROLE ANN II</t>
  </si>
  <si>
    <t>LA6997GD</t>
  </si>
  <si>
    <t>BITE ME III</t>
  </si>
  <si>
    <t>FL5722SJ</t>
  </si>
  <si>
    <t>BLACK BETTY</t>
  </si>
  <si>
    <t>FL1089RC</t>
  </si>
  <si>
    <t>BLACK FLAG</t>
  </si>
  <si>
    <t>SANTA ROSA</t>
  </si>
  <si>
    <t>TX9635KB</t>
  </si>
  <si>
    <t>BLACK HOOK III</t>
  </si>
  <si>
    <t>MATAGORDA</t>
  </si>
  <si>
    <t>BLESSED ADVENTURE</t>
  </si>
  <si>
    <t>LA6631GD</t>
  </si>
  <si>
    <t>BLIND FAITH</t>
  </si>
  <si>
    <t>TX4560BA</t>
  </si>
  <si>
    <t>BLIND FAITH II</t>
  </si>
  <si>
    <t>BLOODSPORT</t>
  </si>
  <si>
    <t>BLUE MOON</t>
  </si>
  <si>
    <t>NEW CASTLE</t>
  </si>
  <si>
    <t>FL4943NA</t>
  </si>
  <si>
    <t>CONNIE JEAN</t>
  </si>
  <si>
    <t>FL6975SG</t>
  </si>
  <si>
    <t>BLUE RUNNER II</t>
  </si>
  <si>
    <t>LA6141GD</t>
  </si>
  <si>
    <t>BLUE WAVE</t>
  </si>
  <si>
    <t>CUDA</t>
  </si>
  <si>
    <t>AL2042SS</t>
  </si>
  <si>
    <t>BLUEWATER MAFIA</t>
  </si>
  <si>
    <t>TX9311HY</t>
  </si>
  <si>
    <t>BOAT</t>
  </si>
  <si>
    <t>DALIS II</t>
  </si>
  <si>
    <t>DALIS III</t>
  </si>
  <si>
    <t>MI4883BA</t>
  </si>
  <si>
    <t>BOJOHLA</t>
  </si>
  <si>
    <t>BOLL WEEVIL</t>
  </si>
  <si>
    <t>FL6095FT</t>
  </si>
  <si>
    <t>DARK THIRTY</t>
  </si>
  <si>
    <t>BOTTOM LINE</t>
  </si>
  <si>
    <t>BOTTOM TIME</t>
  </si>
  <si>
    <t>FL6693MT</t>
  </si>
  <si>
    <t>DAYDREAMER</t>
  </si>
  <si>
    <t>FL6165EY</t>
  </si>
  <si>
    <t>DOUBLE O SEVEN</t>
  </si>
  <si>
    <t>TX4530JB</t>
  </si>
  <si>
    <t>BOUT TIME</t>
  </si>
  <si>
    <t>FL3446EV</t>
  </si>
  <si>
    <t>ENTERPRISE</t>
  </si>
  <si>
    <t>BRAVO ZULU</t>
  </si>
  <si>
    <t>BROADWATER</t>
  </si>
  <si>
    <t>FL6178JA</t>
  </si>
  <si>
    <t>BROWN EYED GIRL</t>
  </si>
  <si>
    <t>GULF</t>
  </si>
  <si>
    <t>BUENA 4 TUNA</t>
  </si>
  <si>
    <t>FINDICTIVE</t>
  </si>
  <si>
    <t>LA2990FF</t>
  </si>
  <si>
    <t>BUSHWACKER</t>
  </si>
  <si>
    <t>CABO LOCO</t>
  </si>
  <si>
    <t>CAJUN AGGIE</t>
  </si>
  <si>
    <t>LA7608FU</t>
  </si>
  <si>
    <t>CAJUN VENTURE</t>
  </si>
  <si>
    <t>FL1603PF</t>
  </si>
  <si>
    <t>FISH HUNTER</t>
  </si>
  <si>
    <t>CALIENTE</t>
  </si>
  <si>
    <t>FL5903PZ</t>
  </si>
  <si>
    <t>FISHY BIZNESS</t>
  </si>
  <si>
    <t>LA2037FP</t>
  </si>
  <si>
    <t>CANOOCH</t>
  </si>
  <si>
    <t>FL1241RC</t>
  </si>
  <si>
    <t>CANT FISH ENOUGH</t>
  </si>
  <si>
    <t>CANVASBACK</t>
  </si>
  <si>
    <t>NY</t>
  </si>
  <si>
    <t>SUFFOLK</t>
  </si>
  <si>
    <t>CAPT ANDY</t>
  </si>
  <si>
    <t>FL9977LG</t>
  </si>
  <si>
    <t>GET SOME</t>
  </si>
  <si>
    <t>CAPT CONCH</t>
  </si>
  <si>
    <t>CAPT LAW</t>
  </si>
  <si>
    <t>CAPT LEE</t>
  </si>
  <si>
    <t>FL8915CX</t>
  </si>
  <si>
    <t>CAPT MARC</t>
  </si>
  <si>
    <t>FL9774GM</t>
  </si>
  <si>
    <t>GRAND SLAM</t>
  </si>
  <si>
    <t>AL5111LK</t>
  </si>
  <si>
    <t>CAPTAIN HOOK</t>
  </si>
  <si>
    <t>FL8821NE</t>
  </si>
  <si>
    <t>INTIMIDATOR</t>
  </si>
  <si>
    <t>JOBSITE</t>
  </si>
  <si>
    <t>FL0106SK</t>
  </si>
  <si>
    <t>JOLLY ROGERS III</t>
  </si>
  <si>
    <t>CAPTS TABLE</t>
  </si>
  <si>
    <t>CAPTS TABLE III</t>
  </si>
  <si>
    <t>CARIB</t>
  </si>
  <si>
    <t>FL4145LJ</t>
  </si>
  <si>
    <t>JUST IN TIME</t>
  </si>
  <si>
    <t>CASH CALL</t>
  </si>
  <si>
    <t>CAST OFF II</t>
  </si>
  <si>
    <t>KUDU</t>
  </si>
  <si>
    <t>LINEBREAKER</t>
  </si>
  <si>
    <t>FL2795LD</t>
  </si>
  <si>
    <t>CATCH EM ALL</t>
  </si>
  <si>
    <t>CATCHIT</t>
  </si>
  <si>
    <t>TX1379BS</t>
  </si>
  <si>
    <t>CATILLAC</t>
  </si>
  <si>
    <t>CAZADORA</t>
  </si>
  <si>
    <t>TX8227EZ</t>
  </si>
  <si>
    <t>CENTURY</t>
  </si>
  <si>
    <t>TX4564BW</t>
  </si>
  <si>
    <t>CHA CHING</t>
  </si>
  <si>
    <t>CHARISMA</t>
  </si>
  <si>
    <t>AL1316ME</t>
  </si>
  <si>
    <t>CHEAP SHOT</t>
  </si>
  <si>
    <t>FL5121MC</t>
  </si>
  <si>
    <t>CHEERIO I</t>
  </si>
  <si>
    <t>CHERECE IV</t>
  </si>
  <si>
    <t>CHEROKEE</t>
  </si>
  <si>
    <t>CHIPPERS CLIPPER</t>
  </si>
  <si>
    <t>CHU-DOC IV</t>
  </si>
  <si>
    <t>LISA B</t>
  </si>
  <si>
    <t>CLEAR CUT</t>
  </si>
  <si>
    <t>FL6722PD</t>
  </si>
  <si>
    <t>COMPASS ROSE</t>
  </si>
  <si>
    <t>FL2852LZ</t>
  </si>
  <si>
    <t>LOBO DEL MAR</t>
  </si>
  <si>
    <t>FL9946MW</t>
  </si>
  <si>
    <t>CONGO I</t>
  </si>
  <si>
    <t>FL4161PM</t>
  </si>
  <si>
    <t>MISS LOUISE III</t>
  </si>
  <si>
    <t>CONTAGIOUS</t>
  </si>
  <si>
    <t>JACKSON</t>
  </si>
  <si>
    <t>FL0310RB</t>
  </si>
  <si>
    <t>MS.B.HAVEN</t>
  </si>
  <si>
    <t>AL0708LW</t>
  </si>
  <si>
    <t>CONTENDER</t>
  </si>
  <si>
    <t>FL3573PL</t>
  </si>
  <si>
    <t>CONTENDER BOYS</t>
  </si>
  <si>
    <t>COOL BREEZE</t>
  </si>
  <si>
    <t>FL2711MX</t>
  </si>
  <si>
    <t>COOL CHANGE</t>
  </si>
  <si>
    <t>TX9317AV</t>
  </si>
  <si>
    <t>COOL SEA</t>
  </si>
  <si>
    <t>FL5345ML</t>
  </si>
  <si>
    <t>COOLCAST</t>
  </si>
  <si>
    <t>FL7092NJ</t>
  </si>
  <si>
    <t>COOLWATER</t>
  </si>
  <si>
    <t>FL2570PG</t>
  </si>
  <si>
    <t>COOLWATER II</t>
  </si>
  <si>
    <t>FL5621ML</t>
  </si>
  <si>
    <t>N PURSUIT</t>
  </si>
  <si>
    <t>COSA NOSTRA</t>
  </si>
  <si>
    <t>COTTON PATCH</t>
  </si>
  <si>
    <t>FL4031PN</t>
  </si>
  <si>
    <t>ON A MISSION</t>
  </si>
  <si>
    <t>FL7011EX</t>
  </si>
  <si>
    <t>CRANK IT UP</t>
  </si>
  <si>
    <t>CRICKET</t>
  </si>
  <si>
    <t>TX2029AB</t>
  </si>
  <si>
    <t>CROWN JEWEL</t>
  </si>
  <si>
    <t>FL3328EV</t>
  </si>
  <si>
    <t>PRO FISH IN SEA</t>
  </si>
  <si>
    <t>CUTTING EDGE</t>
  </si>
  <si>
    <t>TX8567CD</t>
  </si>
  <si>
    <t>CUZ I CAN</t>
  </si>
  <si>
    <t>CYNTHIA LYNN IV</t>
  </si>
  <si>
    <t>SHELBY</t>
  </si>
  <si>
    <t>FL6163AS</t>
  </si>
  <si>
    <t>D P III</t>
  </si>
  <si>
    <t>FL5094HT</t>
  </si>
  <si>
    <t>PRO FISH IN SEA II</t>
  </si>
  <si>
    <t>FL1606HV</t>
  </si>
  <si>
    <t>RAQUEL</t>
  </si>
  <si>
    <t>ROCKIN REBEL</t>
  </si>
  <si>
    <t>DANA LEE</t>
  </si>
  <si>
    <t>TX1284CP</t>
  </si>
  <si>
    <t>DARGEL</t>
  </si>
  <si>
    <t>CAMERON</t>
  </si>
  <si>
    <t>FL8069GE</t>
  </si>
  <si>
    <t>SALTWATER COWBOY</t>
  </si>
  <si>
    <t>LA5305FX</t>
  </si>
  <si>
    <t>DAT CAT</t>
  </si>
  <si>
    <t>DAYBREAK</t>
  </si>
  <si>
    <t>FL5655RA</t>
  </si>
  <si>
    <t>SALTWATER MAGIC</t>
  </si>
  <si>
    <t>SAY WHAT</t>
  </si>
  <si>
    <t>DEALERSHIP</t>
  </si>
  <si>
    <t>SEA HOOKER</t>
  </si>
  <si>
    <t>TX5834AU</t>
  </si>
  <si>
    <t>DEBS DOCKSIDE CONDO</t>
  </si>
  <si>
    <t>DEBT FINDR</t>
  </si>
  <si>
    <t>TX1308AR</t>
  </si>
  <si>
    <t>DELIVERER</t>
  </si>
  <si>
    <t>TX1588BL</t>
  </si>
  <si>
    <t>DEVIL DOG</t>
  </si>
  <si>
    <t>DIRTY BIRD</t>
  </si>
  <si>
    <t>DISTRACTION</t>
  </si>
  <si>
    <t>DOCK OAR</t>
  </si>
  <si>
    <t>MD</t>
  </si>
  <si>
    <t>CALVERT</t>
  </si>
  <si>
    <t>DOGHOUSE</t>
  </si>
  <si>
    <t>SEA LEGS</t>
  </si>
  <si>
    <t>DONA LELA</t>
  </si>
  <si>
    <t>TX5999JN</t>
  </si>
  <si>
    <t>DONZI</t>
  </si>
  <si>
    <t>AL3312AK</t>
  </si>
  <si>
    <t>DORADO</t>
  </si>
  <si>
    <t>FL3104HR</t>
  </si>
  <si>
    <t>SEA LEVEL</t>
  </si>
  <si>
    <t>DOS DORADOS</t>
  </si>
  <si>
    <t>FL9713NL</t>
  </si>
  <si>
    <t>SEADUCER 2</t>
  </si>
  <si>
    <t>AL1322AV</t>
  </si>
  <si>
    <t>DOTTIE JO</t>
  </si>
  <si>
    <t>FL1484NH</t>
  </si>
  <si>
    <t>SIX CHUTER IV</t>
  </si>
  <si>
    <t>FL9570PF</t>
  </si>
  <si>
    <t>SIX CHUTER V</t>
  </si>
  <si>
    <t>FL4311LE</t>
  </si>
  <si>
    <t>DOUBLE J</t>
  </si>
  <si>
    <t>DOUBLE JERK</t>
  </si>
  <si>
    <t>FL7418GW</t>
  </si>
  <si>
    <t>SOLO LOBO</t>
  </si>
  <si>
    <t>FL2352ML</t>
  </si>
  <si>
    <t>SOUTHWIND</t>
  </si>
  <si>
    <t>FL3780LH</t>
  </si>
  <si>
    <t>STARLIGHT</t>
  </si>
  <si>
    <t>SWAMP ANGEL IV</t>
  </si>
  <si>
    <t>FL6349SJ</t>
  </si>
  <si>
    <t>TARPON TAMER</t>
  </si>
  <si>
    <t>TX5534BU</t>
  </si>
  <si>
    <t>DOUBLE VISION</t>
  </si>
  <si>
    <t>FL0996PV</t>
  </si>
  <si>
    <t>DREAD KNOT</t>
  </si>
  <si>
    <t>DREAM CATCHER</t>
  </si>
  <si>
    <t>TX5510DM</t>
  </si>
  <si>
    <t>DUKE</t>
  </si>
  <si>
    <t>TX7442AJ</t>
  </si>
  <si>
    <t>E SEA RIDER</t>
  </si>
  <si>
    <t>EARLY BIRD</t>
  </si>
  <si>
    <t>EASY GOING</t>
  </si>
  <si>
    <t>EIGHT BALL</t>
  </si>
  <si>
    <t>FL0556CD</t>
  </si>
  <si>
    <t>TX2212JP</t>
  </si>
  <si>
    <t>EL GATO 2</t>
  </si>
  <si>
    <t>TX8690AD</t>
  </si>
  <si>
    <t>EL VAQUERO</t>
  </si>
  <si>
    <t>FL6372RZ</t>
  </si>
  <si>
    <t>EMILY ANNE</t>
  </si>
  <si>
    <t>FL7986MG</t>
  </si>
  <si>
    <t>FL5582PU</t>
  </si>
  <si>
    <t>TX4817BR</t>
  </si>
  <si>
    <t>EPIC</t>
  </si>
  <si>
    <t>AL0102RC</t>
  </si>
  <si>
    <t>EVERGLADES</t>
  </si>
  <si>
    <t>AL1253RB</t>
  </si>
  <si>
    <t>AL1674AS</t>
  </si>
  <si>
    <t>EXTERMINATOR</t>
  </si>
  <si>
    <t>LA7626FD</t>
  </si>
  <si>
    <t>FAMOUS AMOS</t>
  </si>
  <si>
    <t>FL8307PZ</t>
  </si>
  <si>
    <t>FIN CHASER</t>
  </si>
  <si>
    <t>TX3231AH</t>
  </si>
  <si>
    <t>FINALLY MADE IT</t>
  </si>
  <si>
    <t>FL6993LZ</t>
  </si>
  <si>
    <t>FINATIC</t>
  </si>
  <si>
    <t>FL8634LF</t>
  </si>
  <si>
    <t>UNREEL</t>
  </si>
  <si>
    <t>FL8816RE</t>
  </si>
  <si>
    <t>WEIS GUY</t>
  </si>
  <si>
    <t>FL3506HR</t>
  </si>
  <si>
    <t>WEIS GUY II</t>
  </si>
  <si>
    <t>FL3240EV</t>
  </si>
  <si>
    <t>WILD THING</t>
  </si>
  <si>
    <t>FL8712LH</t>
  </si>
  <si>
    <t>FINZ</t>
  </si>
  <si>
    <t>FL1160PU</t>
  </si>
  <si>
    <t>FIRE DOWN</t>
  </si>
  <si>
    <t>AL1063AH</t>
  </si>
  <si>
    <t>FIRST STRIKE</t>
  </si>
  <si>
    <t>FL4799RA</t>
  </si>
  <si>
    <t>YOLO</t>
  </si>
  <si>
    <t>FISH FINDER</t>
  </si>
  <si>
    <t>A &amp; B</t>
  </si>
  <si>
    <t>FISH N TEAM</t>
  </si>
  <si>
    <t>FL2110PH</t>
  </si>
  <si>
    <t>FISH NOW</t>
  </si>
  <si>
    <t>FISH ON</t>
  </si>
  <si>
    <t>ALABAMA</t>
  </si>
  <si>
    <t>LA2510FF</t>
  </si>
  <si>
    <t>MI4554BK</t>
  </si>
  <si>
    <t>FISH ON CAT</t>
  </si>
  <si>
    <t>AL1484RG</t>
  </si>
  <si>
    <t>FISH TANK</t>
  </si>
  <si>
    <t>FISH TRAP</t>
  </si>
  <si>
    <t>FISH TRAP II</t>
  </si>
  <si>
    <t>FISH WHISPERER</t>
  </si>
  <si>
    <t>FISHA-TRACTOR</t>
  </si>
  <si>
    <t>FL8628NZ</t>
  </si>
  <si>
    <t>GULF HUNTER</t>
  </si>
  <si>
    <t>DIXIE</t>
  </si>
  <si>
    <t>FL7578LR</t>
  </si>
  <si>
    <t>LEEVIN</t>
  </si>
  <si>
    <t>PAIR-A-DICE</t>
  </si>
  <si>
    <t>FISHING IMPOSSIBLE</t>
  </si>
  <si>
    <t>SAN PATRICIO</t>
  </si>
  <si>
    <t>FL3212MM</t>
  </si>
  <si>
    <t>FISH-N-FOOL</t>
  </si>
  <si>
    <t>FL9458PS</t>
  </si>
  <si>
    <t>REEL TIME</t>
  </si>
  <si>
    <t>FRANKLIN</t>
  </si>
  <si>
    <t>FL2490JT</t>
  </si>
  <si>
    <t>B &amp; B</t>
  </si>
  <si>
    <t>FL5598LF</t>
  </si>
  <si>
    <t>BIG FISH SGI</t>
  </si>
  <si>
    <t>FORBIDDEN FRUIT</t>
  </si>
  <si>
    <t>TX6074DH</t>
  </si>
  <si>
    <t>FRAICHE CATCH</t>
  </si>
  <si>
    <t>FL9904LG</t>
  </si>
  <si>
    <t>BIG FOOT</t>
  </si>
  <si>
    <t>AL0727MT</t>
  </si>
  <si>
    <t>FRONTIER</t>
  </si>
  <si>
    <t>FULL DRAW</t>
  </si>
  <si>
    <t>FL3306EE</t>
  </si>
  <si>
    <t>FUN YET</t>
  </si>
  <si>
    <t>LA4971FY</t>
  </si>
  <si>
    <t>FURY</t>
  </si>
  <si>
    <t>GAME ON</t>
  </si>
  <si>
    <t>TX9932BK</t>
  </si>
  <si>
    <t>GARDIAN</t>
  </si>
  <si>
    <t>GENIE</t>
  </si>
  <si>
    <t>LA8760FZ</t>
  </si>
  <si>
    <t>GERONIMO</t>
  </si>
  <si>
    <t>TX4413AW</t>
  </si>
  <si>
    <t>GET CHA SUM</t>
  </si>
  <si>
    <t>GET N SALTY</t>
  </si>
  <si>
    <t>FL9562PZ</t>
  </si>
  <si>
    <t>CALCUTTA</t>
  </si>
  <si>
    <t>GETAWAY</t>
  </si>
  <si>
    <t>TX2725HY</t>
  </si>
  <si>
    <t>GLACIER BAY</t>
  </si>
  <si>
    <t>FL6552DT</t>
  </si>
  <si>
    <t>CORAL REEFER</t>
  </si>
  <si>
    <t>FL1799AC</t>
  </si>
  <si>
    <t>GO MAD</t>
  </si>
  <si>
    <t>TX3747AX</t>
  </si>
  <si>
    <t>GOIN DEEP</t>
  </si>
  <si>
    <t>FL0425MU</t>
  </si>
  <si>
    <t>DOUBLE D</t>
  </si>
  <si>
    <t>TX7698AH</t>
  </si>
  <si>
    <t>GOING REEL DEEP</t>
  </si>
  <si>
    <t>AL1652AG</t>
  </si>
  <si>
    <t>GOLDLINE</t>
  </si>
  <si>
    <t>FL3270DK</t>
  </si>
  <si>
    <t>FISH COMMANDER</t>
  </si>
  <si>
    <t>FL3651MW</t>
  </si>
  <si>
    <t>FISH WHISTLE</t>
  </si>
  <si>
    <t>GOOD NEWS</t>
  </si>
  <si>
    <t>FL0094NN</t>
  </si>
  <si>
    <t>GOOD TIMES</t>
  </si>
  <si>
    <t>FL5431MS</t>
  </si>
  <si>
    <t>HANG ON</t>
  </si>
  <si>
    <t>FL3235LG</t>
  </si>
  <si>
    <t>JORDAN B</t>
  </si>
  <si>
    <t>LA1479EG</t>
  </si>
  <si>
    <t>GOT UM</t>
  </si>
  <si>
    <t>GOTTA-BELIEVE</t>
  </si>
  <si>
    <t>AL8729LR</t>
  </si>
  <si>
    <t>GRADY WHITE</t>
  </si>
  <si>
    <t>FL0801FJ</t>
  </si>
  <si>
    <t>KNOT ME</t>
  </si>
  <si>
    <t>FL2947LJ</t>
  </si>
  <si>
    <t>KNOTTY BUOY</t>
  </si>
  <si>
    <t>FL8691RX</t>
  </si>
  <si>
    <t>LAST CALL</t>
  </si>
  <si>
    <t>FL1894BH</t>
  </si>
  <si>
    <t>GREEN TURTLE</t>
  </si>
  <si>
    <t>FL5412LY</t>
  </si>
  <si>
    <t>GROUP R THERAPY</t>
  </si>
  <si>
    <t>LONG GONE</t>
  </si>
  <si>
    <t>MISS EMILY</t>
  </si>
  <si>
    <t>GA6275JW</t>
  </si>
  <si>
    <t>GRUNTNGROUPER</t>
  </si>
  <si>
    <t>GA</t>
  </si>
  <si>
    <t>CHATHAM</t>
  </si>
  <si>
    <t>AL4269AW</t>
  </si>
  <si>
    <t>GUILT TRIP</t>
  </si>
  <si>
    <t>AL1697AR</t>
  </si>
  <si>
    <t>GULF ADVENTURES</t>
  </si>
  <si>
    <t>FL2192LV</t>
  </si>
  <si>
    <t>PEREGRINE</t>
  </si>
  <si>
    <t>GULF REBEL</t>
  </si>
  <si>
    <t>GUNG HO II</t>
  </si>
  <si>
    <t>GYPSEA</t>
  </si>
  <si>
    <t>RENEGADE II</t>
  </si>
  <si>
    <t>FL5657JS</t>
  </si>
  <si>
    <t>SEA BANDIT</t>
  </si>
  <si>
    <t>HAD ENOUGH</t>
  </si>
  <si>
    <t>TX3648XZ</t>
  </si>
  <si>
    <t>HALE YEAH</t>
  </si>
  <si>
    <t>TX7502BV</t>
  </si>
  <si>
    <t>HALF TIME</t>
  </si>
  <si>
    <t>FL9637PA</t>
  </si>
  <si>
    <t>SEA PRO</t>
  </si>
  <si>
    <t>FL2352LD</t>
  </si>
  <si>
    <t>SEAWOLF</t>
  </si>
  <si>
    <t>SIDELINE I</t>
  </si>
  <si>
    <t>FL4357MS</t>
  </si>
  <si>
    <t>SURE STRIKE</t>
  </si>
  <si>
    <t>TRANSITION</t>
  </si>
  <si>
    <t>LA6303GB</t>
  </si>
  <si>
    <t>HANG TIME</t>
  </si>
  <si>
    <t>TX8733ZA</t>
  </si>
  <si>
    <t>HANNAH RENEE</t>
  </si>
  <si>
    <t>MI7555BU</t>
  </si>
  <si>
    <t>HAPPY ENDINGS</t>
  </si>
  <si>
    <t>HAPPY HOOKER</t>
  </si>
  <si>
    <t>LA2039FD</t>
  </si>
  <si>
    <t>HARD TIMES</t>
  </si>
  <si>
    <t>FL7114GM</t>
  </si>
  <si>
    <t>HAYES DAYS</t>
  </si>
  <si>
    <t>FL2595FP</t>
  </si>
  <si>
    <t>HEY BABY</t>
  </si>
  <si>
    <t>HEY BOY II</t>
  </si>
  <si>
    <t>HIGH CLASS HOOKER</t>
  </si>
  <si>
    <t>HIGH HEAT</t>
  </si>
  <si>
    <t>HIGH PRESSURE II</t>
  </si>
  <si>
    <t>HIGH TIMES TOO</t>
  </si>
  <si>
    <t>HIGH-TITHE</t>
  </si>
  <si>
    <t>TX4687CC</t>
  </si>
  <si>
    <t>HIT N RUN</t>
  </si>
  <si>
    <t>HEY BABE</t>
  </si>
  <si>
    <t>HOG WILD</t>
  </si>
  <si>
    <t>FL6461JA</t>
  </si>
  <si>
    <t>GREEN BOAT</t>
  </si>
  <si>
    <t>HENDRY</t>
  </si>
  <si>
    <t>FL7630GL</t>
  </si>
  <si>
    <t>HOMICIDAL</t>
  </si>
  <si>
    <t>HONESTY</t>
  </si>
  <si>
    <t>FL3527LE</t>
  </si>
  <si>
    <t>HONEY BADGER</t>
  </si>
  <si>
    <t>FL6199PK</t>
  </si>
  <si>
    <t>ANGLING ADVENTURES</t>
  </si>
  <si>
    <t>HERNANDO</t>
  </si>
  <si>
    <t>FL7019MP</t>
  </si>
  <si>
    <t>FISHDADDY CHARTERS</t>
  </si>
  <si>
    <t>FL1152RB</t>
  </si>
  <si>
    <t>HOOK EM UP</t>
  </si>
  <si>
    <t>FL7704ML</t>
  </si>
  <si>
    <t>FLY SUMTER</t>
  </si>
  <si>
    <t>TX6759AU</t>
  </si>
  <si>
    <t>HOOK N BULL</t>
  </si>
  <si>
    <t>ON ANOTHER PLANE</t>
  </si>
  <si>
    <t>HOOKED UP</t>
  </si>
  <si>
    <t>TX4845FD</t>
  </si>
  <si>
    <t>VA2668BK</t>
  </si>
  <si>
    <t>VA</t>
  </si>
  <si>
    <t>PRINCESS ANNE</t>
  </si>
  <si>
    <t>TX7682BK</t>
  </si>
  <si>
    <t>HOOKSETKING</t>
  </si>
  <si>
    <t>FL2925LH</t>
  </si>
  <si>
    <t>OVERTIME</t>
  </si>
  <si>
    <t>AL4153AD</t>
  </si>
  <si>
    <t>HOSS FLY</t>
  </si>
  <si>
    <t>HUNTRESS</t>
  </si>
  <si>
    <t>RED TIDE</t>
  </si>
  <si>
    <t>HYDRA SEA</t>
  </si>
  <si>
    <t>ICED DOWN</t>
  </si>
  <si>
    <t>ILLUSTRIOUS</t>
  </si>
  <si>
    <t>INNOVATOR</t>
  </si>
  <si>
    <t>AL0649MT</t>
  </si>
  <si>
    <t>INSIDE OUT</t>
  </si>
  <si>
    <t>FL6841NS</t>
  </si>
  <si>
    <t>SALTY II</t>
  </si>
  <si>
    <t>INTREPID</t>
  </si>
  <si>
    <t>FL6502PR</t>
  </si>
  <si>
    <t>INVADER</t>
  </si>
  <si>
    <t>IRON CONDOR</t>
  </si>
  <si>
    <t>IRON CROWN</t>
  </si>
  <si>
    <t>ISLAND BREEZE</t>
  </si>
  <si>
    <t>100 PROOF</t>
  </si>
  <si>
    <t>HILLSBOROUGH</t>
  </si>
  <si>
    <t>FL4671PT</t>
  </si>
  <si>
    <t>2 SHEA XX</t>
  </si>
  <si>
    <t>FL7895PL</t>
  </si>
  <si>
    <t>ADVENTURESS II</t>
  </si>
  <si>
    <t>FL6104PL</t>
  </si>
  <si>
    <t>COMPLEAT ANGLER</t>
  </si>
  <si>
    <t>TX2106BH</t>
  </si>
  <si>
    <t>J-12</t>
  </si>
  <si>
    <t>JALAPENA</t>
  </si>
  <si>
    <t>FREE SPEARIT</t>
  </si>
  <si>
    <t>JAMIE G</t>
  </si>
  <si>
    <t>GOING DEEP</t>
  </si>
  <si>
    <t>FL1202MW</t>
  </si>
  <si>
    <t>HOOK N SPEAR</t>
  </si>
  <si>
    <t>MI0736BP</t>
  </si>
  <si>
    <t>JIG-A-LOW</t>
  </si>
  <si>
    <t>FL6500PR</t>
  </si>
  <si>
    <t>KIMBERLEY ANN V</t>
  </si>
  <si>
    <t>FL5781KE</t>
  </si>
  <si>
    <t>MARKIN FISH</t>
  </si>
  <si>
    <t>OFFSHORE HUSTLER</t>
  </si>
  <si>
    <t>JOHNNY B</t>
  </si>
  <si>
    <t>FL5350PB</t>
  </si>
  <si>
    <t>JOLLY MON</t>
  </si>
  <si>
    <t>FL7942MM</t>
  </si>
  <si>
    <t>REEL ADVENTURES</t>
  </si>
  <si>
    <t>ROD BENDER</t>
  </si>
  <si>
    <t>JUS CUZ</t>
  </si>
  <si>
    <t>FL7453AP</t>
  </si>
  <si>
    <t>WALLEYE II</t>
  </si>
  <si>
    <t>FL6693HM</t>
  </si>
  <si>
    <t>WIZ</t>
  </si>
  <si>
    <t>FL6776NK</t>
  </si>
  <si>
    <t>NICKEYS WAY TOO</t>
  </si>
  <si>
    <t>LEE</t>
  </si>
  <si>
    <t>KATANA</t>
  </si>
  <si>
    <t>FL3774PW</t>
  </si>
  <si>
    <t>REEL REVENGE</t>
  </si>
  <si>
    <t>AL1464LK</t>
  </si>
  <si>
    <t>KAYLA SHAY</t>
  </si>
  <si>
    <t>KELLY ANNE</t>
  </si>
  <si>
    <t>FL1819MT</t>
  </si>
  <si>
    <t>KEY LIMEY</t>
  </si>
  <si>
    <t>ANEJO</t>
  </si>
  <si>
    <t>FL9437PP</t>
  </si>
  <si>
    <t>ASALTWEAPON 2</t>
  </si>
  <si>
    <t>LA5325EV</t>
  </si>
  <si>
    <t>KINGFISH</t>
  </si>
  <si>
    <t>LA1635FU</t>
  </si>
  <si>
    <t>KINGFISH II</t>
  </si>
  <si>
    <t>FL8403MW</t>
  </si>
  <si>
    <t>BETTER DAYS</t>
  </si>
  <si>
    <t>LA6144FU</t>
  </si>
  <si>
    <t>KNOT REEL</t>
  </si>
  <si>
    <t>ST TAMMANY</t>
  </si>
  <si>
    <t>AL0086RG</t>
  </si>
  <si>
    <t>KNOT WORKING</t>
  </si>
  <si>
    <t>FL8991NH</t>
  </si>
  <si>
    <t>BLUEWATER</t>
  </si>
  <si>
    <t>FL0709HK</t>
  </si>
  <si>
    <t>KNOW TROUBLE</t>
  </si>
  <si>
    <t>KODIAK</t>
  </si>
  <si>
    <t>AK</t>
  </si>
  <si>
    <t>KODIAK ISLAND BOROUGH</t>
  </si>
  <si>
    <t>BOBBY B</t>
  </si>
  <si>
    <t>LA3805FX</t>
  </si>
  <si>
    <t>KWAZAR</t>
  </si>
  <si>
    <t>FL8750MS</t>
  </si>
  <si>
    <t>L &amp; L FIRST LOVE</t>
  </si>
  <si>
    <t>LA CIMA</t>
  </si>
  <si>
    <t>LA SANCHA</t>
  </si>
  <si>
    <t>LADY ADELE</t>
  </si>
  <si>
    <t>FL5674ME</t>
  </si>
  <si>
    <t>BOX EM</t>
  </si>
  <si>
    <t>LADY DANA</t>
  </si>
  <si>
    <t>CALYPSO</t>
  </si>
  <si>
    <t>FL5277RZ</t>
  </si>
  <si>
    <t>CASUARINA</t>
  </si>
  <si>
    <t>LADY J</t>
  </si>
  <si>
    <t>LADY K</t>
  </si>
  <si>
    <t>LADY MARY V</t>
  </si>
  <si>
    <t>CRABBY 2</t>
  </si>
  <si>
    <t>LADY ROSE</t>
  </si>
  <si>
    <t>FL4038KN</t>
  </si>
  <si>
    <t>FISH N TALES</t>
  </si>
  <si>
    <t>TX1169BW</t>
  </si>
  <si>
    <t>LAGNIAPPE</t>
  </si>
  <si>
    <t>FISHN FEVER</t>
  </si>
  <si>
    <t>LAUREN JEANNE</t>
  </si>
  <si>
    <t>GOOD HANDS</t>
  </si>
  <si>
    <t>LAZY LINE II</t>
  </si>
  <si>
    <t>AL1600LL</t>
  </si>
  <si>
    <t>LEAVE MONEY</t>
  </si>
  <si>
    <t>COVINGTON</t>
  </si>
  <si>
    <t>FL4712PX</t>
  </si>
  <si>
    <t>HAWGWILD III</t>
  </si>
  <si>
    <t>FL6791FG</t>
  </si>
  <si>
    <t>HOOD WINK</t>
  </si>
  <si>
    <t>LETHAL WEAPON</t>
  </si>
  <si>
    <t>LEXSTER</t>
  </si>
  <si>
    <t>AL1610AV</t>
  </si>
  <si>
    <t>LIESURE CAT</t>
  </si>
  <si>
    <t>LIFE OF RILEY 2</t>
  </si>
  <si>
    <t>FL3844HW</t>
  </si>
  <si>
    <t>LIGHTEN UP</t>
  </si>
  <si>
    <t>LINDA D V</t>
  </si>
  <si>
    <t>FL4158NA</t>
  </si>
  <si>
    <t>ISLAND FEVER</t>
  </si>
  <si>
    <t>MI2923BW</t>
  </si>
  <si>
    <t>LINGCUISINE IV</t>
  </si>
  <si>
    <t>FL7682PC</t>
  </si>
  <si>
    <t>LIQUID ADDICTION</t>
  </si>
  <si>
    <t>FL9304KA</t>
  </si>
  <si>
    <t>ISLAND LADY</t>
  </si>
  <si>
    <t>OH0504FJ</t>
  </si>
  <si>
    <t>JOB SITE II</t>
  </si>
  <si>
    <t>LITE CATCH</t>
  </si>
  <si>
    <t>FL8391BA</t>
  </si>
  <si>
    <t>LITTLE MAD</t>
  </si>
  <si>
    <t>AL3089PC</t>
  </si>
  <si>
    <t>LITTLE TOON</t>
  </si>
  <si>
    <t>LADY ELLEN</t>
  </si>
  <si>
    <t>LADY RENEE</t>
  </si>
  <si>
    <t>FL3717FW</t>
  </si>
  <si>
    <t>LYN TOO IV</t>
  </si>
  <si>
    <t>MAC ATTACK</t>
  </si>
  <si>
    <t>LONG SHOT</t>
  </si>
  <si>
    <t>LONG STRAW</t>
  </si>
  <si>
    <t>MASTER PLASTER</t>
  </si>
  <si>
    <t>LUCKY LINA</t>
  </si>
  <si>
    <t>LUCKY ONE</t>
  </si>
  <si>
    <t>FL5190PK</t>
  </si>
  <si>
    <t>MISS HAYDEN</t>
  </si>
  <si>
    <t>FL5462CM</t>
  </si>
  <si>
    <t>MISS SARAH</t>
  </si>
  <si>
    <t>MOONRAKER</t>
  </si>
  <si>
    <t>FL3393EV</t>
  </si>
  <si>
    <t>LYNDSEY MARIE</t>
  </si>
  <si>
    <t>OFFSHORE HUNTER</t>
  </si>
  <si>
    <t>TX2628BA</t>
  </si>
  <si>
    <t>MAD PROPS</t>
  </si>
  <si>
    <t>FL8934PW</t>
  </si>
  <si>
    <t>MAGIC</t>
  </si>
  <si>
    <t>OUTCAST</t>
  </si>
  <si>
    <t>MAKAIRA</t>
  </si>
  <si>
    <t>PARADISE</t>
  </si>
  <si>
    <t>PLAYN HOOKY II</t>
  </si>
  <si>
    <t>QUEEN CONCH</t>
  </si>
  <si>
    <t>MARLIN FOUR</t>
  </si>
  <si>
    <t>FL6117PR</t>
  </si>
  <si>
    <t>MARLIN HUNTER</t>
  </si>
  <si>
    <t>MAR-T</t>
  </si>
  <si>
    <t>MARY LOU</t>
  </si>
  <si>
    <t>MASTER PLAN</t>
  </si>
  <si>
    <t>REEL FISHINSEA</t>
  </si>
  <si>
    <t>FL0390NB</t>
  </si>
  <si>
    <t>MATCH POINT III</t>
  </si>
  <si>
    <t>MAX DRAG</t>
  </si>
  <si>
    <t>FL3351PU</t>
  </si>
  <si>
    <t>MAXIMUS</t>
  </si>
  <si>
    <t>ME AND THE BOYS</t>
  </si>
  <si>
    <t>PIKE</t>
  </si>
  <si>
    <t>FL0173JY</t>
  </si>
  <si>
    <t>MEAN GREEN</t>
  </si>
  <si>
    <t>SCORCHER</t>
  </si>
  <si>
    <t>MIDNIGHT RIDER</t>
  </si>
  <si>
    <t>FL8535ME</t>
  </si>
  <si>
    <t>SEACHASER</t>
  </si>
  <si>
    <t>LA4415FY</t>
  </si>
  <si>
    <t>MIGRATION II</t>
  </si>
  <si>
    <t>LA FOURCHE</t>
  </si>
  <si>
    <t>FL5877HE</t>
  </si>
  <si>
    <t>SEAHAB</t>
  </si>
  <si>
    <t>MILLER TIME</t>
  </si>
  <si>
    <t>FL9606NW</t>
  </si>
  <si>
    <t>SELAH SEA</t>
  </si>
  <si>
    <t>MISLED</t>
  </si>
  <si>
    <t>FL3254MK</t>
  </si>
  <si>
    <t>SEMPER FI</t>
  </si>
  <si>
    <t>FL2267LZ</t>
  </si>
  <si>
    <t>SILVER KING</t>
  </si>
  <si>
    <t>TX4762AH</t>
  </si>
  <si>
    <t>MISS B</t>
  </si>
  <si>
    <t>MISS BECK</t>
  </si>
  <si>
    <t>FL7809LC</t>
  </si>
  <si>
    <t>TIDE TEASER</t>
  </si>
  <si>
    <t>MISS BRIANNA</t>
  </si>
  <si>
    <t>AL0054RC</t>
  </si>
  <si>
    <t>MISS CARLI</t>
  </si>
  <si>
    <t>AL0239RB</t>
  </si>
  <si>
    <t>MISS CAYMEN</t>
  </si>
  <si>
    <t>FL0241KJ</t>
  </si>
  <si>
    <t>MISS CLAREN ASHLEY</t>
  </si>
  <si>
    <t>FL0168ML</t>
  </si>
  <si>
    <t>TIE ONE ON</t>
  </si>
  <si>
    <t>FL9254JN</t>
  </si>
  <si>
    <t>MISS DEBI</t>
  </si>
  <si>
    <t>MISS DIRECTED</t>
  </si>
  <si>
    <t>FL3930PU</t>
  </si>
  <si>
    <t>FL1336LL</t>
  </si>
  <si>
    <t>AL1076AH</t>
  </si>
  <si>
    <t>MISS GINGER</t>
  </si>
  <si>
    <t>MISS GUIDED</t>
  </si>
  <si>
    <t>FL7356FW</t>
  </si>
  <si>
    <t>MISS HOLLIE</t>
  </si>
  <si>
    <t>FL8019PW</t>
  </si>
  <si>
    <t>FL2368LF</t>
  </si>
  <si>
    <t>MISS JUDI</t>
  </si>
  <si>
    <t>TX5963BC</t>
  </si>
  <si>
    <t>MISS KIMI</t>
  </si>
  <si>
    <t>MISS LORI</t>
  </si>
  <si>
    <t>FL8539KN</t>
  </si>
  <si>
    <t>FL1177AV</t>
  </si>
  <si>
    <t>MISS MADISON</t>
  </si>
  <si>
    <t>AL1650LM</t>
  </si>
  <si>
    <t>MISS MAMMY</t>
  </si>
  <si>
    <t>MISS MARISA</t>
  </si>
  <si>
    <t>FL1892HS</t>
  </si>
  <si>
    <t>MISS MARY</t>
  </si>
  <si>
    <t>FL7398BH</t>
  </si>
  <si>
    <t>MISS SEA</t>
  </si>
  <si>
    <t>MISS WENDEE</t>
  </si>
  <si>
    <t>LA1008GF</t>
  </si>
  <si>
    <t>MISTA J SPORTFISHING</t>
  </si>
  <si>
    <t>FL8381PY</t>
  </si>
  <si>
    <t>TERESA MARIE</t>
  </si>
  <si>
    <t>MOJEAUX</t>
  </si>
  <si>
    <t>FL8762MT</t>
  </si>
  <si>
    <t>MOLLY T PAIGE</t>
  </si>
  <si>
    <t>ULTIMATE GETAWAY</t>
  </si>
  <si>
    <t>LA4492FA</t>
  </si>
  <si>
    <t>MOOSE</t>
  </si>
  <si>
    <t>MOVIN ON UP</t>
  </si>
  <si>
    <t>TX7895BS</t>
  </si>
  <si>
    <t>MS LADONNA II</t>
  </si>
  <si>
    <t>LA1712FX</t>
  </si>
  <si>
    <t>MS LINDSEY</t>
  </si>
  <si>
    <t>MS T</t>
  </si>
  <si>
    <t>MUY LOCO</t>
  </si>
  <si>
    <t>MY ALIBI</t>
  </si>
  <si>
    <t>TX9556AH</t>
  </si>
  <si>
    <t>MY SAFARI</t>
  </si>
  <si>
    <t>AL0131RB</t>
  </si>
  <si>
    <t>MY WAY</t>
  </si>
  <si>
    <t>FL8721MH</t>
  </si>
  <si>
    <t>TEAM STICKY FISH</t>
  </si>
  <si>
    <t>LEON</t>
  </si>
  <si>
    <t>NATASHA ROOKH</t>
  </si>
  <si>
    <t>NAUTI GIRL</t>
  </si>
  <si>
    <t>LA2753GB</t>
  </si>
  <si>
    <t>NAUTI OR KNOT II</t>
  </si>
  <si>
    <t>NECESSITY</t>
  </si>
  <si>
    <t>FL1978MT</t>
  </si>
  <si>
    <t>AQUASPORT</t>
  </si>
  <si>
    <t>LEVY</t>
  </si>
  <si>
    <t>FL4088CD</t>
  </si>
  <si>
    <t>AUDREY GRACE</t>
  </si>
  <si>
    <t>FL3979LN</t>
  </si>
  <si>
    <t>GROUPER THERAPY</t>
  </si>
  <si>
    <t>NEW MYSTERY</t>
  </si>
  <si>
    <t>FL0429JY</t>
  </si>
  <si>
    <t>NEW WAVE</t>
  </si>
  <si>
    <t>FL4116LM</t>
  </si>
  <si>
    <t>SANDY EM</t>
  </si>
  <si>
    <t>AL1572AS</t>
  </si>
  <si>
    <t>NI COLE</t>
  </si>
  <si>
    <t>FL4170JF</t>
  </si>
  <si>
    <t>SANDY GALE</t>
  </si>
  <si>
    <t>FL7140MS</t>
  </si>
  <si>
    <t>NIUHI</t>
  </si>
  <si>
    <t>NO ALIBI</t>
  </si>
  <si>
    <t>FL7048LW</t>
  </si>
  <si>
    <t>TIGHT LINE</t>
  </si>
  <si>
    <t>FL2297GE</t>
  </si>
  <si>
    <t>TRIGGER HAPPY</t>
  </si>
  <si>
    <t>TX9623JS</t>
  </si>
  <si>
    <t>NO MERCY</t>
  </si>
  <si>
    <t>NO WORRIES</t>
  </si>
  <si>
    <t>NO WORRYS</t>
  </si>
  <si>
    <t>WILLACY</t>
  </si>
  <si>
    <t>FL3631JY</t>
  </si>
  <si>
    <t>NORTHERN GALE</t>
  </si>
  <si>
    <t>PUTNAM</t>
  </si>
  <si>
    <t>FL9078PH</t>
  </si>
  <si>
    <t>NOTADOG II</t>
  </si>
  <si>
    <t>NTL</t>
  </si>
  <si>
    <t>OBSESSION</t>
  </si>
  <si>
    <t>FL2425PP</t>
  </si>
  <si>
    <t>ODYSSEA</t>
  </si>
  <si>
    <t>FL0333NS</t>
  </si>
  <si>
    <t>HOOKED UP CHARTERS</t>
  </si>
  <si>
    <t>TX4281DV</t>
  </si>
  <si>
    <t>OLD SCHOOL</t>
  </si>
  <si>
    <t>LA4797FP</t>
  </si>
  <si>
    <t>OLD YELLOW</t>
  </si>
  <si>
    <t>FL2814MW</t>
  </si>
  <si>
    <t>TOPNOTCH II</t>
  </si>
  <si>
    <t>MANATEE</t>
  </si>
  <si>
    <t>ON A RAMPAGE</t>
  </si>
  <si>
    <t>FL8365PH</t>
  </si>
  <si>
    <t>23 HANSON</t>
  </si>
  <si>
    <t>ON STRIKE</t>
  </si>
  <si>
    <t>LA8639FM</t>
  </si>
  <si>
    <t>ON THE PROWL II</t>
  </si>
  <si>
    <t>ONCE MOORE</t>
  </si>
  <si>
    <t>WALTON</t>
  </si>
  <si>
    <t>ONLY WAY</t>
  </si>
  <si>
    <t>FL4535NV</t>
  </si>
  <si>
    <t>OO</t>
  </si>
  <si>
    <t>OSPREY</t>
  </si>
  <si>
    <t>DL0904OZ</t>
  </si>
  <si>
    <t>OSPREY II</t>
  </si>
  <si>
    <t>LA7075FA</t>
  </si>
  <si>
    <t>OUR FREEDOM</t>
  </si>
  <si>
    <t>FL7848NS</t>
  </si>
  <si>
    <t>BOUNTY HUNTER</t>
  </si>
  <si>
    <t>OUTER LIMITS</t>
  </si>
  <si>
    <t>FL6328PN</t>
  </si>
  <si>
    <t>OUTRAGE</t>
  </si>
  <si>
    <t>OUTRUNNER</t>
  </si>
  <si>
    <t>BEXAR</t>
  </si>
  <si>
    <t>OUTTA LINE</t>
  </si>
  <si>
    <t>OUTTALINE</t>
  </si>
  <si>
    <t>FL2305NU</t>
  </si>
  <si>
    <t>CINNAMON GIRL</t>
  </si>
  <si>
    <t>FL0695NF</t>
  </si>
  <si>
    <t>DOUBLE TROUBLE</t>
  </si>
  <si>
    <t>FL6493HX</t>
  </si>
  <si>
    <t>FINNATIC</t>
  </si>
  <si>
    <t>PALE HORSE</t>
  </si>
  <si>
    <t>PAPARDA REY</t>
  </si>
  <si>
    <t>TX4369CH</t>
  </si>
  <si>
    <t>PAPOTANIC</t>
  </si>
  <si>
    <t>FL3106HB</t>
  </si>
  <si>
    <t>HOME BOY</t>
  </si>
  <si>
    <t>LA6552GE</t>
  </si>
  <si>
    <t>PARADISE 3</t>
  </si>
  <si>
    <t>PARADISE OUTFITTERS</t>
  </si>
  <si>
    <t>PARADISE OUTFITTERS 2</t>
  </si>
  <si>
    <t>PARK AVENUE</t>
  </si>
  <si>
    <t>FL8294BS</t>
  </si>
  <si>
    <t>MERELE JEAN</t>
  </si>
  <si>
    <t>PASSING TIME</t>
  </si>
  <si>
    <t>VI</t>
  </si>
  <si>
    <t>US VI</t>
  </si>
  <si>
    <t>FL1579SJ</t>
  </si>
  <si>
    <t>PATHFINDER</t>
  </si>
  <si>
    <t>LA1925FV</t>
  </si>
  <si>
    <t>ST BERNARD</t>
  </si>
  <si>
    <t>PATRIOT</t>
  </si>
  <si>
    <t>PAYE</t>
  </si>
  <si>
    <t>PEACEKEEPER</t>
  </si>
  <si>
    <t>FL7590PD</t>
  </si>
  <si>
    <t>MISS ANNA MARIA</t>
  </si>
  <si>
    <t>FL1220LV</t>
  </si>
  <si>
    <t>PIER PRESSURE</t>
  </si>
  <si>
    <t>PERFECT PITCH</t>
  </si>
  <si>
    <t>LA6432FZ</t>
  </si>
  <si>
    <t>PHYL LIN GOOD</t>
  </si>
  <si>
    <t>PICAROON</t>
  </si>
  <si>
    <t>MOREHOUSE</t>
  </si>
  <si>
    <t>FL3182PY</t>
  </si>
  <si>
    <t>PISCIVOROUS</t>
  </si>
  <si>
    <t>TX4963XW</t>
  </si>
  <si>
    <t>PISCES</t>
  </si>
  <si>
    <t>FL2694HA</t>
  </si>
  <si>
    <t>QUCHITA</t>
  </si>
  <si>
    <t>FL8180PD</t>
  </si>
  <si>
    <t>REEL TURNERS</t>
  </si>
  <si>
    <t>PLAYER</t>
  </si>
  <si>
    <t>FL4914LN</t>
  </si>
  <si>
    <t>SALLY D</t>
  </si>
  <si>
    <t>FL1326BY</t>
  </si>
  <si>
    <t>SEA KING</t>
  </si>
  <si>
    <t>FL4086HN</t>
  </si>
  <si>
    <t>SEAFOODCHARTERS.NET</t>
  </si>
  <si>
    <t>LA9571FR</t>
  </si>
  <si>
    <t>POC</t>
  </si>
  <si>
    <t>LA4683GA</t>
  </si>
  <si>
    <t>PODNA</t>
  </si>
  <si>
    <t>FL1666PV</t>
  </si>
  <si>
    <t>POLITICAL PERSUASION</t>
  </si>
  <si>
    <t>FL3743PH</t>
  </si>
  <si>
    <t>SECOND CHANCE</t>
  </si>
  <si>
    <t>FL6198RY</t>
  </si>
  <si>
    <t>SHOW ME THE FISH</t>
  </si>
  <si>
    <t>PRIME TYME</t>
  </si>
  <si>
    <t>FL3752JA</t>
  </si>
  <si>
    <t>SNAPPER ADDICT II</t>
  </si>
  <si>
    <t>STRAY DOG</t>
  </si>
  <si>
    <t>LA4222GB</t>
  </si>
  <si>
    <t>PRODRIVE</t>
  </si>
  <si>
    <t>FL4629NN</t>
  </si>
  <si>
    <t>PROTEGE</t>
  </si>
  <si>
    <t>PURA VIDA</t>
  </si>
  <si>
    <t>FL8810NY</t>
  </si>
  <si>
    <t>TINA MARIE</t>
  </si>
  <si>
    <t>LA2462FR</t>
  </si>
  <si>
    <t>PURE ADRENALIN</t>
  </si>
  <si>
    <t>POINTE COUPEE</t>
  </si>
  <si>
    <t>PURE PLEASURE II</t>
  </si>
  <si>
    <t>FL1893CM</t>
  </si>
  <si>
    <t>FL2849LJ</t>
  </si>
  <si>
    <t>AL0138RF</t>
  </si>
  <si>
    <t>QUITE FRANKLY</t>
  </si>
  <si>
    <t>FL3966NH</t>
  </si>
  <si>
    <t>R G</t>
  </si>
  <si>
    <t>FL3088MJ</t>
  </si>
  <si>
    <t>WET WILLY</t>
  </si>
  <si>
    <t>EDDY LEE Z</t>
  </si>
  <si>
    <t>FL9199JX</t>
  </si>
  <si>
    <t>PASCO</t>
  </si>
  <si>
    <t>TX3837FY</t>
  </si>
  <si>
    <t>RAZMATAZ</t>
  </si>
  <si>
    <t>REALIN SCRIPTS</t>
  </si>
  <si>
    <t>REBECCA</t>
  </si>
  <si>
    <t>FL4439KE</t>
  </si>
  <si>
    <t>IRISH JIG</t>
  </si>
  <si>
    <t>RED EYE</t>
  </si>
  <si>
    <t>FL9359LY</t>
  </si>
  <si>
    <t>RED RAM</t>
  </si>
  <si>
    <t>FL1058NR</t>
  </si>
  <si>
    <t>MARINE COWBOY</t>
  </si>
  <si>
    <t>FL6138LT</t>
  </si>
  <si>
    <t>MARLIN</t>
  </si>
  <si>
    <t>FL0158FT</t>
  </si>
  <si>
    <t>MIJOY</t>
  </si>
  <si>
    <t>FL7481GD</t>
  </si>
  <si>
    <t>PALADIN</t>
  </si>
  <si>
    <t>FL7182PZ</t>
  </si>
  <si>
    <t>REEL ADDICTION</t>
  </si>
  <si>
    <t>FL8730MS</t>
  </si>
  <si>
    <t>THE REEF CHIEF</t>
  </si>
  <si>
    <t>TX2991AC</t>
  </si>
  <si>
    <t>REEL BEAST</t>
  </si>
  <si>
    <t>TX3009BC</t>
  </si>
  <si>
    <t>REEL BUSY</t>
  </si>
  <si>
    <t>WALKER</t>
  </si>
  <si>
    <t>REEL CALL</t>
  </si>
  <si>
    <t>FL0321LB</t>
  </si>
  <si>
    <t>ALI KAT</t>
  </si>
  <si>
    <t>PINELLAS</t>
  </si>
  <si>
    <t>REEL EASY</t>
  </si>
  <si>
    <t>LA2377BW</t>
  </si>
  <si>
    <t>REEL ESCAPE</t>
  </si>
  <si>
    <t>REEL ESTATE III</t>
  </si>
  <si>
    <t>TUSCALOOSA</t>
  </si>
  <si>
    <t>TEAM SALT ROCK</t>
  </si>
  <si>
    <t>FL3095PW</t>
  </si>
  <si>
    <t>REEL FLY</t>
  </si>
  <si>
    <t>FL5663MK</t>
  </si>
  <si>
    <t>REEL GRINS</t>
  </si>
  <si>
    <t>FL8895NN</t>
  </si>
  <si>
    <t>REEL IN</t>
  </si>
  <si>
    <t>AL0242RC</t>
  </si>
  <si>
    <t>REEL KILL</t>
  </si>
  <si>
    <t>LA1392FM</t>
  </si>
  <si>
    <t>REEL LIFE</t>
  </si>
  <si>
    <t>FL4770HY</t>
  </si>
  <si>
    <t>REEL PRIDE</t>
  </si>
  <si>
    <t>TX1520CZ</t>
  </si>
  <si>
    <t>REEL SALTY</t>
  </si>
  <si>
    <t>LA2674FY</t>
  </si>
  <si>
    <t>REEL SLICK</t>
  </si>
  <si>
    <t>SO SAHRY</t>
  </si>
  <si>
    <t>REEL STRIKE</t>
  </si>
  <si>
    <t>BROWARD</t>
  </si>
  <si>
    <t>FL2469RA</t>
  </si>
  <si>
    <t>2 SHEA</t>
  </si>
  <si>
    <t>REEL-ALITY</t>
  </si>
  <si>
    <t>NJ</t>
  </si>
  <si>
    <t>MONMOUTH</t>
  </si>
  <si>
    <t>MI3586BV</t>
  </si>
  <si>
    <t>REELY HOOKED II</t>
  </si>
  <si>
    <t>RELENTLESS</t>
  </si>
  <si>
    <t>LA2774BU</t>
  </si>
  <si>
    <t>RELOADED</t>
  </si>
  <si>
    <t>LA5337FH</t>
  </si>
  <si>
    <t>RENEGADE</t>
  </si>
  <si>
    <t>FL9319GV</t>
  </si>
  <si>
    <t>ABOVE AVERAGE</t>
  </si>
  <si>
    <t>REO</t>
  </si>
  <si>
    <t>FL2050PK</t>
  </si>
  <si>
    <t>RESPITE</t>
  </si>
  <si>
    <t>TX8466CE</t>
  </si>
  <si>
    <t>REVEILLE</t>
  </si>
  <si>
    <t>FL8781JX</t>
  </si>
  <si>
    <t>RICADOR I</t>
  </si>
  <si>
    <t>RICO RUNNER II</t>
  </si>
  <si>
    <t>LA4900GE</t>
  </si>
  <si>
    <t>RIG DIVER</t>
  </si>
  <si>
    <t>RIG REAPER</t>
  </si>
  <si>
    <t>AL0124RG</t>
  </si>
  <si>
    <t>RIG RUNNER</t>
  </si>
  <si>
    <t>RIGHT RIGGER</t>
  </si>
  <si>
    <t>FL7787NL</t>
  </si>
  <si>
    <t>ROCKED UP</t>
  </si>
  <si>
    <t>FL3547PC</t>
  </si>
  <si>
    <t>ABOVE AVERAGE 2</t>
  </si>
  <si>
    <t>FL7745FV</t>
  </si>
  <si>
    <t>AQUA BLUES</t>
  </si>
  <si>
    <t>FL3826HW</t>
  </si>
  <si>
    <t>ARIELLE</t>
  </si>
  <si>
    <t>RUBATO</t>
  </si>
  <si>
    <t>FL8757MZ</t>
  </si>
  <si>
    <t>AUBREEZE</t>
  </si>
  <si>
    <t>FL3833MP</t>
  </si>
  <si>
    <t>RUTHLESS</t>
  </si>
  <si>
    <t>FL4695CU</t>
  </si>
  <si>
    <t>TX6847DM</t>
  </si>
  <si>
    <t>RYBO RUNNER</t>
  </si>
  <si>
    <t>LA2375FP</t>
  </si>
  <si>
    <t>S SONS</t>
  </si>
  <si>
    <t>SADIE</t>
  </si>
  <si>
    <t>SAILS PITCH</t>
  </si>
  <si>
    <t>BATTLEAXE</t>
  </si>
  <si>
    <t>FL1020PK</t>
  </si>
  <si>
    <t>SALT SHAKER</t>
  </si>
  <si>
    <t>SALTWALKER</t>
  </si>
  <si>
    <t>BIG RED WON</t>
  </si>
  <si>
    <t>FL0296PC</t>
  </si>
  <si>
    <t>BIRD DOG 1</t>
  </si>
  <si>
    <t>BOATACIOUS</t>
  </si>
  <si>
    <t>FL9070MU</t>
  </si>
  <si>
    <t>SALTY DOG</t>
  </si>
  <si>
    <t>FL7540PZ</t>
  </si>
  <si>
    <t>CAPTAIN KIDS CHARTERING SERVICES INC</t>
  </si>
  <si>
    <t>TX5090BU</t>
  </si>
  <si>
    <t>SAMANTHA ANN</t>
  </si>
  <si>
    <t>FL1013PG</t>
  </si>
  <si>
    <t>CAPTAIN KS</t>
  </si>
  <si>
    <t>FL3326MC</t>
  </si>
  <si>
    <t>CAPTAIN MORGANS FISHING ADVENTURES</t>
  </si>
  <si>
    <t>TX6760FD</t>
  </si>
  <si>
    <t>SARAHS SMILE</t>
  </si>
  <si>
    <t>FL9744MA</t>
  </si>
  <si>
    <t>SB2</t>
  </si>
  <si>
    <t>LA1116FF</t>
  </si>
  <si>
    <t>SCHEER THING</t>
  </si>
  <si>
    <t>FL4107DK</t>
  </si>
  <si>
    <t>DAISY MAE VII</t>
  </si>
  <si>
    <t>SCREAMN DRAG</t>
  </si>
  <si>
    <t>FL7147PK</t>
  </si>
  <si>
    <t>DEBAITABLE</t>
  </si>
  <si>
    <t>DOS AMIGOS</t>
  </si>
  <si>
    <t>SEA BEAN</t>
  </si>
  <si>
    <t>SEA BOOTS</t>
  </si>
  <si>
    <t>SEA CAY</t>
  </si>
  <si>
    <t>SEA CLUSION</t>
  </si>
  <si>
    <t>LA9710FG</t>
  </si>
  <si>
    <t>SEA CREATURE</t>
  </si>
  <si>
    <t>FL7838LD</t>
  </si>
  <si>
    <t>DOS HOMBRES</t>
  </si>
  <si>
    <t>SEA FIX</t>
  </si>
  <si>
    <t>DOUBLE HOOK</t>
  </si>
  <si>
    <t>FL3059CY</t>
  </si>
  <si>
    <t>DOUBLE O</t>
  </si>
  <si>
    <t>TX9370DK</t>
  </si>
  <si>
    <t>SEA HUNTER</t>
  </si>
  <si>
    <t>FL9243NL</t>
  </si>
  <si>
    <t>EL CAPITANO</t>
  </si>
  <si>
    <t>ENTERPRISE IV</t>
  </si>
  <si>
    <t>FAR HORIZONS</t>
  </si>
  <si>
    <t>SEA PEARL</t>
  </si>
  <si>
    <t>ORLEANS</t>
  </si>
  <si>
    <t>TX6830BU</t>
  </si>
  <si>
    <t>SEA PLAY III</t>
  </si>
  <si>
    <t>FL5266MZ</t>
  </si>
  <si>
    <t>FINNS &amp; TAILS</t>
  </si>
  <si>
    <t>SEA REAPER</t>
  </si>
  <si>
    <t>FL4262MH</t>
  </si>
  <si>
    <t>FINTASTIC</t>
  </si>
  <si>
    <t>SEA SNAIL III</t>
  </si>
  <si>
    <t>SEA SPIRIT</t>
  </si>
  <si>
    <t>SEA TREK</t>
  </si>
  <si>
    <t>FL6165LV</t>
  </si>
  <si>
    <t>SEA VENTURE</t>
  </si>
  <si>
    <t>SEA WINDER</t>
  </si>
  <si>
    <t>FL9634MM</t>
  </si>
  <si>
    <t>SEA YA</t>
  </si>
  <si>
    <t>FL7544MX</t>
  </si>
  <si>
    <t>FL2564MC</t>
  </si>
  <si>
    <t>FISH TAXI</t>
  </si>
  <si>
    <t>FL4609JU</t>
  </si>
  <si>
    <t>FISHIN CONDITIONS</t>
  </si>
  <si>
    <t>FLYING HUB</t>
  </si>
  <si>
    <t>FL0916NJ</t>
  </si>
  <si>
    <t>FNOFF</t>
  </si>
  <si>
    <t>FL6074MJ</t>
  </si>
  <si>
    <t>GO FAST FISHING</t>
  </si>
  <si>
    <t>FL5846MG</t>
  </si>
  <si>
    <t>SECOND GENERATION</t>
  </si>
  <si>
    <t>TX6945BL</t>
  </si>
  <si>
    <t>SECOND LADY</t>
  </si>
  <si>
    <t>GOT LIMIT</t>
  </si>
  <si>
    <t>FL8878JG</t>
  </si>
  <si>
    <t>GOT ONE SPORTFISHING</t>
  </si>
  <si>
    <t>GRASSHOPPER</t>
  </si>
  <si>
    <t>LA4767EP</t>
  </si>
  <si>
    <t>SHAKA</t>
  </si>
  <si>
    <t>FL2810ML</t>
  </si>
  <si>
    <t>GYPSY</t>
  </si>
  <si>
    <t>GYSPY II</t>
  </si>
  <si>
    <t>SHEARWATER</t>
  </si>
  <si>
    <t>TX7256BK</t>
  </si>
  <si>
    <t>SHOCKWAVE</t>
  </si>
  <si>
    <t>FL2661MD</t>
  </si>
  <si>
    <t>SHORT HOP</t>
  </si>
  <si>
    <t>FL2180NW</t>
  </si>
  <si>
    <t>HOOK LINE &amp; STINKER</t>
  </si>
  <si>
    <t>SHOWTIME</t>
  </si>
  <si>
    <t>FL5773NT</t>
  </si>
  <si>
    <t>LA3386FH</t>
  </si>
  <si>
    <t>HUSTLER</t>
  </si>
  <si>
    <t>TX5650ZA</t>
  </si>
  <si>
    <t>SIDON</t>
  </si>
  <si>
    <t>LA5237FB</t>
  </si>
  <si>
    <t>SILVER BULLET</t>
  </si>
  <si>
    <t>FL6306PD</t>
  </si>
  <si>
    <t>SILVER HOOK</t>
  </si>
  <si>
    <t>FL9688NL</t>
  </si>
  <si>
    <t>ISLAND LURE</t>
  </si>
  <si>
    <t>FL5986DB</t>
  </si>
  <si>
    <t>SILVER MINNOW</t>
  </si>
  <si>
    <t>FL5542MS</t>
  </si>
  <si>
    <t>JAMES GANG CHARTERS</t>
  </si>
  <si>
    <t>JAWBREAKER</t>
  </si>
  <si>
    <t>JAWS TOO</t>
  </si>
  <si>
    <t>SIX PACKED</t>
  </si>
  <si>
    <t>FL9459NG</t>
  </si>
  <si>
    <t>SIX SHOOTER</t>
  </si>
  <si>
    <t>TX4682AF</t>
  </si>
  <si>
    <t>SIZE MATTERS</t>
  </si>
  <si>
    <t>LA1457GC</t>
  </si>
  <si>
    <t>SKEETER</t>
  </si>
  <si>
    <t>SKIP IT</t>
  </si>
  <si>
    <t>AL1064MV</t>
  </si>
  <si>
    <t>SKYS THE LIMIT</t>
  </si>
  <si>
    <t>FL5636EC</t>
  </si>
  <si>
    <t>SLICE OF HEAVEN</t>
  </si>
  <si>
    <t>FL4909PT</t>
  </si>
  <si>
    <t>SNAKE DANCER</t>
  </si>
  <si>
    <t>PALM BEACH</t>
  </si>
  <si>
    <t>FL5930KE</t>
  </si>
  <si>
    <t>K O KID TOO</t>
  </si>
  <si>
    <t>SNAPPER II</t>
  </si>
  <si>
    <t>SNAPPER TRAPPER</t>
  </si>
  <si>
    <t>LADY GODIVA</t>
  </si>
  <si>
    <t>FL7248LZ</t>
  </si>
  <si>
    <t>SOMEDAY LADY</t>
  </si>
  <si>
    <t>FL7857HR</t>
  </si>
  <si>
    <t>SONI</t>
  </si>
  <si>
    <t>FL6108MC</t>
  </si>
  <si>
    <t>SOUTH BOUND</t>
  </si>
  <si>
    <t>SOUTHBOUND</t>
  </si>
  <si>
    <t>SOUTHERN DAWN</t>
  </si>
  <si>
    <t>SOUTHERN HOOKER</t>
  </si>
  <si>
    <t>SOUTHERN LADY</t>
  </si>
  <si>
    <t>LAYLOW</t>
  </si>
  <si>
    <t>TX4213KH</t>
  </si>
  <si>
    <t>SOUTHERN PRIDE</t>
  </si>
  <si>
    <t>FL2999PK</t>
  </si>
  <si>
    <t>SOUTHPAW</t>
  </si>
  <si>
    <t>FL9947GE</t>
  </si>
  <si>
    <t>LOADED DOWN</t>
  </si>
  <si>
    <t>TX9405BH</t>
  </si>
  <si>
    <t>SPEAR CAT</t>
  </si>
  <si>
    <t>FL7752NB</t>
  </si>
  <si>
    <t>SPEAR ONE</t>
  </si>
  <si>
    <t>SPECIAL K</t>
  </si>
  <si>
    <t>FL0986MM</t>
  </si>
  <si>
    <t>LOVE OFFSHORE</t>
  </si>
  <si>
    <t>FL7103PV</t>
  </si>
  <si>
    <t>SPINDRIFT</t>
  </si>
  <si>
    <t>FL2610LW</t>
  </si>
  <si>
    <t>SPLIT DECISION</t>
  </si>
  <si>
    <t>FL4640HY</t>
  </si>
  <si>
    <t>LUCKY STRIKE</t>
  </si>
  <si>
    <t>LUCKY TOO III</t>
  </si>
  <si>
    <t>STANDAMAN</t>
  </si>
  <si>
    <t>LA1559AT</t>
  </si>
  <si>
    <t>STARFISHER</t>
  </si>
  <si>
    <t>EAST BATON ROUGE</t>
  </si>
  <si>
    <t>FL7060HK</t>
  </si>
  <si>
    <t>MAIN SQUEEZE</t>
  </si>
  <si>
    <t>FL7658NY</t>
  </si>
  <si>
    <t>STARS AND STRIPES</t>
  </si>
  <si>
    <t>LA2036GE</t>
  </si>
  <si>
    <t>STEADY CURRENT</t>
  </si>
  <si>
    <t>LAFAYETTE</t>
  </si>
  <si>
    <t>STELLUNA</t>
  </si>
  <si>
    <t>STEPHANIE</t>
  </si>
  <si>
    <t>MISS BEHAVIN</t>
  </si>
  <si>
    <t>FL9678RZ</t>
  </si>
  <si>
    <t>STINGRAY</t>
  </si>
  <si>
    <t>FL8983LE</t>
  </si>
  <si>
    <t>MISS CLEARWATER</t>
  </si>
  <si>
    <t>FL5419HM</t>
  </si>
  <si>
    <t>MIXED BAG</t>
  </si>
  <si>
    <t>AL2241LB</t>
  </si>
  <si>
    <t>STRESS MANAGEMENT</t>
  </si>
  <si>
    <t>STRICTLY BUSINESS</t>
  </si>
  <si>
    <t>FL0341NC</t>
  </si>
  <si>
    <t>MIXED BAG III</t>
  </si>
  <si>
    <t>STRIKE ZONE TOO</t>
  </si>
  <si>
    <t>STRIKER</t>
  </si>
  <si>
    <t>LA6968EP</t>
  </si>
  <si>
    <t>FL8022GP</t>
  </si>
  <si>
    <t>SUMMER BREEZE</t>
  </si>
  <si>
    <t>SUMMER DREAMS</t>
  </si>
  <si>
    <t>SUMMER HUNTER</t>
  </si>
  <si>
    <t>FL0259ML</t>
  </si>
  <si>
    <t>MONEY SHOT</t>
  </si>
  <si>
    <t>MRS HUB</t>
  </si>
  <si>
    <t>FL9693LY</t>
  </si>
  <si>
    <t>SUN DANCER</t>
  </si>
  <si>
    <t>NENA V</t>
  </si>
  <si>
    <t>SUPER BOWL FISHING</t>
  </si>
  <si>
    <t>FL0735PG</t>
  </si>
  <si>
    <t>NEVER FEHLS</t>
  </si>
  <si>
    <t>FL3862PW</t>
  </si>
  <si>
    <t>SUPER GROUPER</t>
  </si>
  <si>
    <t>SUPER STRIKE</t>
  </si>
  <si>
    <t>SUPER STRIKE 7</t>
  </si>
  <si>
    <t>SUPER STRIKE V</t>
  </si>
  <si>
    <t>SUPER STRIKE X</t>
  </si>
  <si>
    <t>FL2339NR</t>
  </si>
  <si>
    <t>SUPERFISH I</t>
  </si>
  <si>
    <t>SURE LURE</t>
  </si>
  <si>
    <t>FL5583NT</t>
  </si>
  <si>
    <t>NO BONES</t>
  </si>
  <si>
    <t>FL1613NP</t>
  </si>
  <si>
    <t>PARKER</t>
  </si>
  <si>
    <t>FL7313LV</t>
  </si>
  <si>
    <t>PISTOLERO</t>
  </si>
  <si>
    <t>SWEAT SHOP</t>
  </si>
  <si>
    <t>SWEET WILLIAM III</t>
  </si>
  <si>
    <t>FL8519NA</t>
  </si>
  <si>
    <t>SWORD A CRAZY</t>
  </si>
  <si>
    <t>SYL</t>
  </si>
  <si>
    <t>AL1204LR</t>
  </si>
  <si>
    <t>T SQUARE</t>
  </si>
  <si>
    <t>FL5666CE</t>
  </si>
  <si>
    <t>T ZYDECO</t>
  </si>
  <si>
    <t>AL2269LL</t>
  </si>
  <si>
    <t>TACKY JACKS</t>
  </si>
  <si>
    <t>TAILWHIPPED II</t>
  </si>
  <si>
    <t>FL0153RB</t>
  </si>
  <si>
    <t>PLAYIN HOOKY</t>
  </si>
  <si>
    <t>TAR BABY</t>
  </si>
  <si>
    <t>FL8897NJ</t>
  </si>
  <si>
    <t>PLUNGER</t>
  </si>
  <si>
    <t>FL9312NA</t>
  </si>
  <si>
    <t>FL0271PA</t>
  </si>
  <si>
    <t>REEF PASSAGE</t>
  </si>
  <si>
    <t>FL0301RZ</t>
  </si>
  <si>
    <t>REEF RAIDER II</t>
  </si>
  <si>
    <t>TEQUILA SUNRISE</t>
  </si>
  <si>
    <t>TEXAN</t>
  </si>
  <si>
    <t>TX2766AV</t>
  </si>
  <si>
    <t>TEXAS BET</t>
  </si>
  <si>
    <t>TX6430BK</t>
  </si>
  <si>
    <t>THE 36 CONTENDER</t>
  </si>
  <si>
    <t>FL4144LK</t>
  </si>
  <si>
    <t>REEL CRAZY</t>
  </si>
  <si>
    <t>THE ERASER</t>
  </si>
  <si>
    <t>THE IRISH ANNE</t>
  </si>
  <si>
    <t>TX3074JD</t>
  </si>
  <si>
    <t>THE KATS MEOW</t>
  </si>
  <si>
    <t>REEL DEAL</t>
  </si>
  <si>
    <t>FL3828RY</t>
  </si>
  <si>
    <t>THE SKIFF</t>
  </si>
  <si>
    <t>THERAPY I</t>
  </si>
  <si>
    <t>MI2526BF</t>
  </si>
  <si>
    <t>THREE SON V</t>
  </si>
  <si>
    <t>THREE SONS IV</t>
  </si>
  <si>
    <t>FL1250LU</t>
  </si>
  <si>
    <t>REEL DEAL II</t>
  </si>
  <si>
    <t>TICA RICA</t>
  </si>
  <si>
    <t>FL4652JP</t>
  </si>
  <si>
    <t>REEL LUCKY</t>
  </si>
  <si>
    <t>FL3887MA</t>
  </si>
  <si>
    <t>ROUSTABOUT</t>
  </si>
  <si>
    <t>FL5571LP</t>
  </si>
  <si>
    <t>SALTY CONFUSION</t>
  </si>
  <si>
    <t>FL3055LS</t>
  </si>
  <si>
    <t>TIGHTLINES</t>
  </si>
  <si>
    <t>SCUBA LOU</t>
  </si>
  <si>
    <t>TX8524FK</t>
  </si>
  <si>
    <t>TINY DANCER</t>
  </si>
  <si>
    <t>FL0342JR</t>
  </si>
  <si>
    <t>SEA FEVER</t>
  </si>
  <si>
    <t>TOMCAT</t>
  </si>
  <si>
    <t>FL8490LT</t>
  </si>
  <si>
    <t>TOO LETHAL</t>
  </si>
  <si>
    <t>TOOTH N NAIL</t>
  </si>
  <si>
    <t>TOP CAT</t>
  </si>
  <si>
    <t>SEA HAWK</t>
  </si>
  <si>
    <t>FL4293JM</t>
  </si>
  <si>
    <t>TOTAL PACKAGE</t>
  </si>
  <si>
    <t>SEA ROSE</t>
  </si>
  <si>
    <t>TRIGGER</t>
  </si>
  <si>
    <t>FL4320GM</t>
  </si>
  <si>
    <t>SEMINOLE WIND</t>
  </si>
  <si>
    <t>TRIPLE PLAY</t>
  </si>
  <si>
    <t>TRIPLE THREAT</t>
  </si>
  <si>
    <t>FL8752LD</t>
  </si>
  <si>
    <t>SIMPLY HOOKED</t>
  </si>
  <si>
    <t>TRIPLE TROUBLE</t>
  </si>
  <si>
    <t>FL1101KP</t>
  </si>
  <si>
    <t>SOUTHERN ONE</t>
  </si>
  <si>
    <t>LA3913FU</t>
  </si>
  <si>
    <t>TUNA TIME</t>
  </si>
  <si>
    <t>LA2475FT</t>
  </si>
  <si>
    <t>TUNATAILS.COM</t>
  </si>
  <si>
    <t>FL3858PP</t>
  </si>
  <si>
    <t>TUNER</t>
  </si>
  <si>
    <t>ALACHUA</t>
  </si>
  <si>
    <t>TURNIN 2 DA RIGHT</t>
  </si>
  <si>
    <t>AL1269AN</t>
  </si>
  <si>
    <t>TWEEDY 2000</t>
  </si>
  <si>
    <t>FL6016NY</t>
  </si>
  <si>
    <t>TWO CONCHS</t>
  </si>
  <si>
    <t>SPORTSMAN</t>
  </si>
  <si>
    <t>FL7701NX</t>
  </si>
  <si>
    <t>SPORTSMANS PARADISE I</t>
  </si>
  <si>
    <t>ULTRA GRAND SLAM</t>
  </si>
  <si>
    <t>FL4915PM</t>
  </si>
  <si>
    <t>STIFF COMPETITION</t>
  </si>
  <si>
    <t>FL5642LX</t>
  </si>
  <si>
    <t>STORMY WEATHER</t>
  </si>
  <si>
    <t>AL1476LR</t>
  </si>
  <si>
    <t>AL2035AN</t>
  </si>
  <si>
    <t>FL4624HY</t>
  </si>
  <si>
    <t>STRIKE ZONE</t>
  </si>
  <si>
    <t>FL1248SG</t>
  </si>
  <si>
    <t>FL2215RY</t>
  </si>
  <si>
    <t>FL3211LV</t>
  </si>
  <si>
    <t>SUMMER VACATION</t>
  </si>
  <si>
    <t>AL2313LL</t>
  </si>
  <si>
    <t>FL2648NH</t>
  </si>
  <si>
    <t>FL6647LE</t>
  </si>
  <si>
    <t>SUNSHINE</t>
  </si>
  <si>
    <t>FL8083PL</t>
  </si>
  <si>
    <t>FL8839EL</t>
  </si>
  <si>
    <t>SUPER CHIEF</t>
  </si>
  <si>
    <t>FL6359PX</t>
  </si>
  <si>
    <t>SUSAN T</t>
  </si>
  <si>
    <t>FL0072HW</t>
  </si>
  <si>
    <t>TALON FISH</t>
  </si>
  <si>
    <t>TEAM SNATCH</t>
  </si>
  <si>
    <t>LA2721GD</t>
  </si>
  <si>
    <t>LA3625GB</t>
  </si>
  <si>
    <t>LA5149FJ</t>
  </si>
  <si>
    <t>FL9432HM</t>
  </si>
  <si>
    <t>T-KAT</t>
  </si>
  <si>
    <t>TWO CS II</t>
  </si>
  <si>
    <t>FL7967KH</t>
  </si>
  <si>
    <t>AL3452HY</t>
  </si>
  <si>
    <t>FL0026PN</t>
  </si>
  <si>
    <t>FL3729PE</t>
  </si>
  <si>
    <t>FL5828ET</t>
  </si>
  <si>
    <t>FL6232DW</t>
  </si>
  <si>
    <t>FL6308NG</t>
  </si>
  <si>
    <t>TX2798AZ</t>
  </si>
  <si>
    <t>TX5603DH</t>
  </si>
  <si>
    <t>TX8174CN</t>
  </si>
  <si>
    <t>TX8709CH</t>
  </si>
  <si>
    <t>TX9871AZ</t>
  </si>
  <si>
    <t>LA5468FX</t>
  </si>
  <si>
    <t>TX1794CK</t>
  </si>
  <si>
    <t>TX3183FC</t>
  </si>
  <si>
    <t>TX7674AT</t>
  </si>
  <si>
    <t>TX8212CH</t>
  </si>
  <si>
    <t>AL1630AN</t>
  </si>
  <si>
    <t>FL7279RB</t>
  </si>
  <si>
    <t>FL9568MY</t>
  </si>
  <si>
    <t>FL3042LJ</t>
  </si>
  <si>
    <t>FL9106EY</t>
  </si>
  <si>
    <t>FL5893PY</t>
  </si>
  <si>
    <t>FL9360ET</t>
  </si>
  <si>
    <t>TX9091BM</t>
  </si>
  <si>
    <t>TX9343BB</t>
  </si>
  <si>
    <t>LA8330FG</t>
  </si>
  <si>
    <t>TX3725JC</t>
  </si>
  <si>
    <t>TX4390CN</t>
  </si>
  <si>
    <t>AL8033KA</t>
  </si>
  <si>
    <t>LA9870BV</t>
  </si>
  <si>
    <t>MI4915AW</t>
  </si>
  <si>
    <t>TX3153AD</t>
  </si>
  <si>
    <t>FL3416PZ</t>
  </si>
  <si>
    <t>FL1958NL</t>
  </si>
  <si>
    <t>VERTICAL LIMIT</t>
  </si>
  <si>
    <t>FL5957PZ</t>
  </si>
  <si>
    <t>VOO DOO BLUE</t>
  </si>
  <si>
    <t>TX4693BB</t>
  </si>
  <si>
    <t>TX5618JL</t>
  </si>
  <si>
    <t>TX7481CM</t>
  </si>
  <si>
    <t>TX7659CP</t>
  </si>
  <si>
    <t>TX8132AM</t>
  </si>
  <si>
    <t>TX8165BE</t>
  </si>
  <si>
    <t>FL2614LL</t>
  </si>
  <si>
    <t>TX8467CS</t>
  </si>
  <si>
    <t>FL0485LP</t>
  </si>
  <si>
    <t>WEST WIND</t>
  </si>
  <si>
    <t>FL2173JR</t>
  </si>
  <si>
    <t>WET JET</t>
  </si>
  <si>
    <t>WIZARD</t>
  </si>
  <si>
    <t>GULFSTREAM</t>
  </si>
  <si>
    <t>HUB</t>
  </si>
  <si>
    <t>MIRAGE DRIVE</t>
  </si>
  <si>
    <t>FL7887GT</t>
  </si>
  <si>
    <t>OK6247EC</t>
  </si>
  <si>
    <t>TX1181JX</t>
  </si>
  <si>
    <t>TX1551BC</t>
  </si>
  <si>
    <t>TX3646JY</t>
  </si>
  <si>
    <t>GULFSTREAM II</t>
  </si>
  <si>
    <t>TX3426KC</t>
  </si>
  <si>
    <t>TX4308DM</t>
  </si>
  <si>
    <t>TX6090EF</t>
  </si>
  <si>
    <t>TX9093BM</t>
  </si>
  <si>
    <t>TX9286CD</t>
  </si>
  <si>
    <t>TX9817BB</t>
  </si>
  <si>
    <t>LA6977FG</t>
  </si>
  <si>
    <t>LA7873FR</t>
  </si>
  <si>
    <t>TX2372BA</t>
  </si>
  <si>
    <t>TX2377BA</t>
  </si>
  <si>
    <t>TX4286JN</t>
  </si>
  <si>
    <t>TX4596BB</t>
  </si>
  <si>
    <t>TX4100CV</t>
  </si>
  <si>
    <t>TX4320DM</t>
  </si>
  <si>
    <t>TX4363CN</t>
  </si>
  <si>
    <t>TX4442CF</t>
  </si>
  <si>
    <t>TX4543AS</t>
  </si>
  <si>
    <t>TX6038AV</t>
  </si>
  <si>
    <t>TX4989AT</t>
  </si>
  <si>
    <t>TX7904DK</t>
  </si>
  <si>
    <t>TX7905DK</t>
  </si>
  <si>
    <t>TX9177CH</t>
  </si>
  <si>
    <t>TX8287AV</t>
  </si>
  <si>
    <t>FLYING HUB II</t>
  </si>
  <si>
    <t>ISLAND SPIRIT</t>
  </si>
  <si>
    <t>FL4537NY</t>
  </si>
  <si>
    <t>FL5352PE</t>
  </si>
  <si>
    <t>MISS GULFPORT</t>
  </si>
  <si>
    <t>LA4661FZ</t>
  </si>
  <si>
    <t>TX2876JV</t>
  </si>
  <si>
    <t>TX3296AM</t>
  </si>
  <si>
    <t>TX4359AZ</t>
  </si>
  <si>
    <t>TX9345CH</t>
  </si>
  <si>
    <t>UNO MAS</t>
  </si>
  <si>
    <t>VICTORIOUS</t>
  </si>
  <si>
    <t>VITAMIN SEA</t>
  </si>
  <si>
    <t>VIXEN</t>
  </si>
  <si>
    <t>VOODA KA SANYA</t>
  </si>
  <si>
    <t>VOODOO</t>
  </si>
  <si>
    <t>WAKE M UP</t>
  </si>
  <si>
    <t>WATER DOG</t>
  </si>
  <si>
    <t>WAVERUNNER</t>
  </si>
  <si>
    <t>FL5957EK</t>
  </si>
  <si>
    <t>SARASOTA</t>
  </si>
  <si>
    <t>FL0287FU</t>
  </si>
  <si>
    <t>BEST CATCH</t>
  </si>
  <si>
    <t>BIG CATCH</t>
  </si>
  <si>
    <t>FL7650SJ</t>
  </si>
  <si>
    <t>BONUS DEAL</t>
  </si>
  <si>
    <t>WHATS ON</t>
  </si>
  <si>
    <t>WHIP N POST</t>
  </si>
  <si>
    <t>MI6707BR</t>
  </si>
  <si>
    <t>WHIPSANAPA</t>
  </si>
  <si>
    <t>WHITE CAPPS</t>
  </si>
  <si>
    <t>WHIZ RD OF OZ</t>
  </si>
  <si>
    <t>TX7501BP</t>
  </si>
  <si>
    <t>WHY KNOT?</t>
  </si>
  <si>
    <t>WILD BILL</t>
  </si>
  <si>
    <t>WILD ORANGE</t>
  </si>
  <si>
    <t>FL0529NU</t>
  </si>
  <si>
    <t>BOUND N BLUE</t>
  </si>
  <si>
    <t>FL7400NE</t>
  </si>
  <si>
    <t>WINDY DAY</t>
  </si>
  <si>
    <t>FL5872MR</t>
  </si>
  <si>
    <t>DOLPHIN VI</t>
  </si>
  <si>
    <t>DOUBLE NICKLE</t>
  </si>
  <si>
    <t>FL8404FH</t>
  </si>
  <si>
    <t>ELLJO</t>
  </si>
  <si>
    <t>FL5811LU</t>
  </si>
  <si>
    <t>FISHFACTOR</t>
  </si>
  <si>
    <t>WOOLF</t>
  </si>
  <si>
    <t>WRECK RAIDER</t>
  </si>
  <si>
    <t>WRECKLAMATION</t>
  </si>
  <si>
    <t>LA2745EV</t>
  </si>
  <si>
    <t>WUPPA SNAPPA</t>
  </si>
  <si>
    <t>Y NO</t>
  </si>
  <si>
    <t>YANKEE STAR</t>
  </si>
  <si>
    <t>HONEY BEE</t>
  </si>
  <si>
    <t>HOOS UR DADDY</t>
  </si>
  <si>
    <t>FL8342PS</t>
  </si>
  <si>
    <t>YOOSTACOUD</t>
  </si>
  <si>
    <t>ZORREAUX</t>
  </si>
  <si>
    <t>FL4890PP</t>
  </si>
  <si>
    <t>PREDATOR</t>
  </si>
  <si>
    <t>FIRST LIGHT</t>
  </si>
  <si>
    <t>FL6956RB</t>
  </si>
  <si>
    <t>JUST THE TIP</t>
  </si>
  <si>
    <t>FL8316NY</t>
  </si>
  <si>
    <t>KATMANOU</t>
  </si>
  <si>
    <t>FL4994GP</t>
  </si>
  <si>
    <t>KATELYN</t>
  </si>
  <si>
    <t>LIL SPARKIE</t>
  </si>
  <si>
    <t>TX9692HN</t>
  </si>
  <si>
    <t>SEA CAT</t>
  </si>
  <si>
    <t>SUSSEX</t>
  </si>
  <si>
    <t>VENGEANCE</t>
  </si>
  <si>
    <t>BACK DOWN II</t>
  </si>
  <si>
    <t>TX9473JA</t>
  </si>
  <si>
    <t>CAT CHA LATER</t>
  </si>
  <si>
    <t>LEGACY</t>
  </si>
  <si>
    <t>KILLEN TIME</t>
  </si>
  <si>
    <t>LADY J II</t>
  </si>
  <si>
    <t>SURE LUCK IV</t>
  </si>
  <si>
    <t>BOWD UP</t>
  </si>
  <si>
    <t>FREEDOM</t>
  </si>
  <si>
    <t>ROOKIE</t>
  </si>
  <si>
    <t>SILVER LINING</t>
  </si>
  <si>
    <t>FL2189FH</t>
  </si>
  <si>
    <t>MIDNITE SON</t>
  </si>
  <si>
    <t>FL6275BK</t>
  </si>
  <si>
    <t>MIMAE TOO</t>
  </si>
  <si>
    <t>CAPT MIKE</t>
  </si>
  <si>
    <t>INDIAN OUTLAW</t>
  </si>
  <si>
    <t>LADY S</t>
  </si>
  <si>
    <t>STEEL SLINGER</t>
  </si>
  <si>
    <t>FL6648PX</t>
  </si>
  <si>
    <t>NEXT CHAPTER</t>
  </si>
  <si>
    <t>BIG JOHN</t>
  </si>
  <si>
    <t>CAPT ELLIS</t>
  </si>
  <si>
    <t>MISS K-C</t>
  </si>
  <si>
    <t>TIME BANDIT</t>
  </si>
  <si>
    <t>WAHOO</t>
  </si>
  <si>
    <t>WINDWALKER II</t>
  </si>
  <si>
    <t>DOUGLAS</t>
  </si>
  <si>
    <t>NICE ONE</t>
  </si>
  <si>
    <t>CAPT HANK</t>
  </si>
  <si>
    <t>CAT N ROUND</t>
  </si>
  <si>
    <t>MISS KELLEY</t>
  </si>
  <si>
    <t>NEW BEGINNING</t>
  </si>
  <si>
    <t>PESCADOR III</t>
  </si>
  <si>
    <t>BLUE FIN</t>
  </si>
  <si>
    <t>DELIVERANCE</t>
  </si>
  <si>
    <t>HIGH COTTON</t>
  </si>
  <si>
    <t>LADY ANN</t>
  </si>
  <si>
    <t>MIGHTY FINE</t>
  </si>
  <si>
    <t>REEL PLEASURE</t>
  </si>
  <si>
    <t>UN REEL</t>
  </si>
  <si>
    <t>C-ROSE</t>
  </si>
  <si>
    <t>EAGLE EXPRESS</t>
  </si>
  <si>
    <t>FAIRWATER II</t>
  </si>
  <si>
    <t>LADY B</t>
  </si>
  <si>
    <t>LIQUID THERAPY</t>
  </si>
  <si>
    <t>NO LIMIT</t>
  </si>
  <si>
    <t>TWILIGHT</t>
  </si>
  <si>
    <t>WISHBONE</t>
  </si>
  <si>
    <t>AQUASTAR</t>
  </si>
  <si>
    <t>GREAT ESCAPE</t>
  </si>
  <si>
    <t>CLASS ACT</t>
  </si>
  <si>
    <t>PREDATOR II</t>
  </si>
  <si>
    <t>IM ALONE</t>
  </si>
  <si>
    <t>INDEMAND</t>
  </si>
  <si>
    <t>INTRUDER</t>
  </si>
  <si>
    <t>KELLEY GIRL</t>
  </si>
  <si>
    <t>KILLIN FISH</t>
  </si>
  <si>
    <t>FL5311PV</t>
  </si>
  <si>
    <t>R/V WILLIAM R MOTE</t>
  </si>
  <si>
    <t>LADY KELLEY</t>
  </si>
  <si>
    <t>FL2692JA</t>
  </si>
  <si>
    <t>RUMRUNNER</t>
  </si>
  <si>
    <t>MISS AEGINA</t>
  </si>
  <si>
    <t>PHOENIX</t>
  </si>
  <si>
    <t>RIP TIDE</t>
  </si>
  <si>
    <t>TOMAHAWK</t>
  </si>
  <si>
    <t>BIG ADVENTURE</t>
  </si>
  <si>
    <t>NATIVE SONS</t>
  </si>
  <si>
    <t>ANTICIPATION</t>
  </si>
  <si>
    <t>AUGGY ONE</t>
  </si>
  <si>
    <t>SHARK</t>
  </si>
  <si>
    <t>EMERALD COAST</t>
  </si>
  <si>
    <t>FINEST KIND</t>
  </si>
  <si>
    <t>SHARK 2</t>
  </si>
  <si>
    <t>JOKAS WILD</t>
  </si>
  <si>
    <t>LEO TOO</t>
  </si>
  <si>
    <t>SEAHORSE</t>
  </si>
  <si>
    <t>SOUTHERNER</t>
  </si>
  <si>
    <t>CROWD PLEEZER</t>
  </si>
  <si>
    <t>JUST B CAUSE</t>
  </si>
  <si>
    <t>FL0401PX</t>
  </si>
  <si>
    <t>TEAM EXPLORER</t>
  </si>
  <si>
    <t>LADY EM</t>
  </si>
  <si>
    <t>REEL COMMOCEAN</t>
  </si>
  <si>
    <t>SUNRISE</t>
  </si>
  <si>
    <t>C.A.T.</t>
  </si>
  <si>
    <t>CAPT CHARLIE</t>
  </si>
  <si>
    <t>GABRIELLA</t>
  </si>
  <si>
    <t>GULF BREEZE</t>
  </si>
  <si>
    <t>MISS JENNY</t>
  </si>
  <si>
    <t>NO DOUBT</t>
  </si>
  <si>
    <t>ONE OF A KIND</t>
  </si>
  <si>
    <t>MISS HOSPITALITY</t>
  </si>
  <si>
    <t>REEL EAZY</t>
  </si>
  <si>
    <t>SEA COBRA</t>
  </si>
  <si>
    <t>SUMMER BREEZE II</t>
  </si>
  <si>
    <t>BRUCE</t>
  </si>
  <si>
    <t>TIGHT LINES II</t>
  </si>
  <si>
    <t>LADY D</t>
  </si>
  <si>
    <t>WET DREAM</t>
  </si>
  <si>
    <t>AMBER GENE</t>
  </si>
  <si>
    <t>DESTINATION</t>
  </si>
  <si>
    <t>HARD BOTTOM TOO</t>
  </si>
  <si>
    <t>MR.NICK</t>
  </si>
  <si>
    <t>PLAYMATE</t>
  </si>
  <si>
    <t>ANNIE GIRL</t>
  </si>
  <si>
    <t>FL2923LS</t>
  </si>
  <si>
    <t>TOP NOTCH</t>
  </si>
  <si>
    <t>ANASTASIA</t>
  </si>
  <si>
    <t>LIVELY ONE II</t>
  </si>
  <si>
    <t>FL9321DN</t>
  </si>
  <si>
    <t>VIKING FIVESTAR</t>
  </si>
  <si>
    <t>ACTION IV</t>
  </si>
  <si>
    <t>FL5834RC</t>
  </si>
  <si>
    <t>BUCCANEER</t>
  </si>
  <si>
    <t>ENTERTAINER</t>
  </si>
  <si>
    <t>GENTLE WINDS</t>
  </si>
  <si>
    <t>FL5670KE</t>
  </si>
  <si>
    <t>WIVES NIGHTMARE</t>
  </si>
  <si>
    <t>MAKIN MEMORIES</t>
  </si>
  <si>
    <t>MISS VENICE</t>
  </si>
  <si>
    <t>SHADY LADY</t>
  </si>
  <si>
    <t>DESTIN PRINCESS</t>
  </si>
  <si>
    <t>SEA SPRAY</t>
  </si>
  <si>
    <t>MISS NAUTICA</t>
  </si>
  <si>
    <t>TROPICAL WINDS</t>
  </si>
  <si>
    <t>MISS ISLAMORADA</t>
  </si>
  <si>
    <t>BIG WATER</t>
  </si>
  <si>
    <t>TAYLOR</t>
  </si>
  <si>
    <t>TORTUGA IV</t>
  </si>
  <si>
    <t>TRADE WINDS</t>
  </si>
  <si>
    <t>FL4288MD</t>
  </si>
  <si>
    <t>CAT NAP</t>
  </si>
  <si>
    <t>BIG THUNDER</t>
  </si>
  <si>
    <t>FL2986FG</t>
  </si>
  <si>
    <t>NEVA MISS</t>
  </si>
  <si>
    <t>FL6630LZ</t>
  </si>
  <si>
    <t>FL2011MY</t>
  </si>
  <si>
    <t>WHATEVER</t>
  </si>
  <si>
    <t>BANDITO</t>
  </si>
  <si>
    <t>WAKULLA</t>
  </si>
  <si>
    <t>FL7277CE</t>
  </si>
  <si>
    <t>CAPT BIGGIN</t>
  </si>
  <si>
    <t>XCAPE</t>
  </si>
  <si>
    <t>HANNAH MARIE</t>
  </si>
  <si>
    <t>FL1767LX</t>
  </si>
  <si>
    <t>MISS JILL</t>
  </si>
  <si>
    <t>SUNNY LADY</t>
  </si>
  <si>
    <t>BIG E</t>
  </si>
  <si>
    <t>FL9567Z</t>
  </si>
  <si>
    <t>MOJO RISIN</t>
  </si>
  <si>
    <t>FL3639KP</t>
  </si>
  <si>
    <t>POSSUMS IN HOT PURSUIT</t>
  </si>
  <si>
    <t>YANKEE CAPTS</t>
  </si>
  <si>
    <t>REEL SMOKER</t>
  </si>
  <si>
    <t>MISS BARNEGAT LIGHT</t>
  </si>
  <si>
    <t>PA</t>
  </si>
  <si>
    <t>PHILADELPHIA</t>
  </si>
  <si>
    <t>SEABREEZE</t>
  </si>
  <si>
    <t>FL2650FF</t>
  </si>
  <si>
    <t>SPEEDY G</t>
  </si>
  <si>
    <t>HB</t>
  </si>
  <si>
    <t>REEF RAIDER</t>
  </si>
  <si>
    <t>LADY BRETT</t>
  </si>
  <si>
    <t>DALIS</t>
  </si>
  <si>
    <t>THUNDER</t>
  </si>
  <si>
    <t>CAPT SPEEDY</t>
  </si>
  <si>
    <t>FISHIN XPRESS</t>
  </si>
  <si>
    <t>GREAT GETAWAY</t>
  </si>
  <si>
    <t>MISS VIRGINIA</t>
  </si>
  <si>
    <t>GULF STAR</t>
  </si>
  <si>
    <t>MISS PASS A GRILLE</t>
  </si>
  <si>
    <t>DOUBLE EAGLE II</t>
  </si>
  <si>
    <t>GULF QUEEN</t>
  </si>
  <si>
    <t>FRIENDLY FISHERMAN</t>
  </si>
  <si>
    <t>FLORIDA FISHERMAN II</t>
  </si>
  <si>
    <t>DOUBLE EAGLE III</t>
  </si>
  <si>
    <t>TWO GEORGES</t>
  </si>
  <si>
    <t>SUPER QUEEN</t>
  </si>
  <si>
    <t>SKIPPER</t>
  </si>
  <si>
    <t>KEESLER DOLPHIN II</t>
  </si>
  <si>
    <t>MISS E</t>
  </si>
  <si>
    <t>ESCAPE</t>
  </si>
  <si>
    <t>LOUISIANA</t>
  </si>
  <si>
    <t>SWOOP</t>
  </si>
  <si>
    <t>DOLPHIN</t>
  </si>
  <si>
    <t>FISH N XPRESS</t>
  </si>
  <si>
    <t>NEW KINGFISHER</t>
  </si>
  <si>
    <t>NEW PELICAN</t>
  </si>
  <si>
    <t>MURPHYS LAW</t>
  </si>
  <si>
    <t>SILVER DOLLAR III</t>
  </si>
  <si>
    <t>SWEET JODY</t>
  </si>
  <si>
    <t>TREASURE ISLAND</t>
  </si>
  <si>
    <t>FLYING FISH</t>
  </si>
  <si>
    <t>FLYING FISH II</t>
  </si>
  <si>
    <t>SWOOP II</t>
  </si>
  <si>
    <t>FLORIDA QUEEN</t>
  </si>
  <si>
    <t>ZEKES LADY</t>
  </si>
  <si>
    <t>CHULAMAR</t>
  </si>
  <si>
    <t>GULF EAGLE</t>
  </si>
  <si>
    <t>GULF WINDS II</t>
  </si>
  <si>
    <t>DESTINY</t>
  </si>
  <si>
    <t>STAR QUEEN</t>
  </si>
  <si>
    <t>TEXSUN II</t>
  </si>
  <si>
    <t>REEL SURPRISE</t>
  </si>
  <si>
    <t>AMERICA II</t>
  </si>
  <si>
    <t>CAPT ANDERSON</t>
  </si>
  <si>
    <t>LA PESCA</t>
  </si>
  <si>
    <t>EMERALD SPIRIT</t>
  </si>
  <si>
    <t>WHARF CAT</t>
  </si>
  <si>
    <t>SCAT CAT</t>
  </si>
  <si>
    <t>NEW FLORIDA GIRL</t>
  </si>
  <si>
    <t>DOLPHIN EXPRESS</t>
  </si>
  <si>
    <t>GEMINI QUEEN</t>
  </si>
  <si>
    <t>EXPLORER</t>
  </si>
  <si>
    <t>CAVALIER</t>
  </si>
  <si>
    <t>JUBILEE</t>
  </si>
  <si>
    <t>NORTH STAR EXPRESS</t>
  </si>
  <si>
    <t>NEW BUCCANEER</t>
  </si>
  <si>
    <t>CAPT JOHN</t>
  </si>
  <si>
    <t>VERA MARIE</t>
  </si>
  <si>
    <t>AMERICAN SPIRIT</t>
  </si>
  <si>
    <t>Vessl Num</t>
  </si>
  <si>
    <t>SERO vessel Name</t>
  </si>
  <si>
    <t>SRHS Vessel</t>
  </si>
  <si>
    <t>5yr avg</t>
  </si>
  <si>
    <t>5yr Sum</t>
  </si>
  <si>
    <t>Great Getaway</t>
  </si>
  <si>
    <t>COUGAR</t>
  </si>
  <si>
    <t>THUNDERBIRD</t>
  </si>
  <si>
    <t>520_605</t>
  </si>
  <si>
    <t>521_639</t>
  </si>
  <si>
    <t>522_595</t>
  </si>
  <si>
    <t>523_596</t>
  </si>
  <si>
    <t>582_607</t>
  </si>
  <si>
    <t>633_634</t>
  </si>
  <si>
    <t>679_680</t>
  </si>
  <si>
    <t>689_690</t>
  </si>
  <si>
    <t>716_717</t>
  </si>
  <si>
    <t>666_735</t>
  </si>
  <si>
    <t>DATA INPUTS</t>
  </si>
  <si>
    <t>Step 1.  Specify For Hire ACL -------------------------&gt;</t>
  </si>
  <si>
    <t>Amend 42 Alternatives</t>
  </si>
  <si>
    <t>Headboat</t>
  </si>
  <si>
    <t>Charter</t>
  </si>
  <si>
    <t>Average weights</t>
  </si>
  <si>
    <t>2011-2015</t>
  </si>
  <si>
    <t>Year</t>
  </si>
  <si>
    <t>2011-2015, ex 2014</t>
  </si>
  <si>
    <t>2004-2015</t>
  </si>
  <si>
    <t>2004-2015, ex 2010</t>
  </si>
  <si>
    <t>2004-2015, ex 2010, 2014</t>
  </si>
  <si>
    <t>50/50 of 2011-2015/2004-2015</t>
  </si>
  <si>
    <t>50/50, ex 2010</t>
  </si>
  <si>
    <t>50/50, ex 2010, 2014</t>
  </si>
  <si>
    <t>A40 50/50 (86-13, 06-13, ex '10)</t>
  </si>
  <si>
    <t xml:space="preserve">Step 3.  Review Headboat ACL     </t>
  </si>
  <si>
    <t>Step 2. Specify Headboat portion of for-hire ACL -----------&gt;</t>
  </si>
  <si>
    <t>Step5. Review Headboat ACT -------------&gt;</t>
  </si>
  <si>
    <t>RESULTS (in LBS of QUOTA)</t>
  </si>
  <si>
    <t>Amd 42</t>
  </si>
  <si>
    <t>yes</t>
  </si>
  <si>
    <t>no permit</t>
  </si>
  <si>
    <t>% 5yr Sum ALL</t>
  </si>
  <si>
    <t>All</t>
  </si>
  <si>
    <t>Shares by Vessel</t>
  </si>
  <si>
    <t>Buffer</t>
  </si>
  <si>
    <t>PC</t>
  </si>
  <si>
    <t>Region</t>
  </si>
  <si>
    <t>Diff</t>
  </si>
  <si>
    <t>Pounds</t>
  </si>
  <si>
    <t>Equal Distribution</t>
  </si>
  <si>
    <t>Landings History Distribution</t>
  </si>
  <si>
    <t>Permit PC Distribution</t>
  </si>
  <si>
    <t>Step 4. Headboat ACT buffer  -----------&gt;</t>
  </si>
  <si>
    <t>(Note: 20% buffer is status quo)</t>
  </si>
  <si>
    <t>File compiled on:</t>
  </si>
  <si>
    <t>File compiled by:</t>
  </si>
  <si>
    <t>File composed of:</t>
  </si>
  <si>
    <t>File prepared for:</t>
  </si>
  <si>
    <t>Jessica Stephen</t>
  </si>
  <si>
    <t>Headboat historical landings data</t>
  </si>
  <si>
    <t>Joint AP For-Hire meeting and Amendment 42</t>
  </si>
  <si>
    <t>Worksheet Names</t>
  </si>
  <si>
    <t>Worksheet Descriptions</t>
  </si>
  <si>
    <t>Model</t>
  </si>
  <si>
    <t xml:space="preserve">This model can be used as a decision tool to look at the different scenarios that can be applied to red snapper allocation distribution for the Headboat fleet.  This model allows the following:
     - Historical Landings based on 5-year average (no dropped year)
     - Comparison to the Model for a joint for-hire amendment with:
       - Equal distribution
       - Permit baseline passenger capacity
       - Historical regional landings (50% 1986-2013/50% 2003-2013, exclude 2010; MS+AL)
       - 75% permit baseline passenger capacity and 25% historical regional landings 
</t>
  </si>
  <si>
    <t>Raw Permit Data</t>
  </si>
  <si>
    <t>Generates the vessels permitted as of 10/24/16, with Charter/Headboat designation, permit number and associated baseline passenger capacity (PC), vessel's listed PC, lesser of the two PC values, and homeport state/region based on last completed permit application.  Pivot tables and all analyses only use Charter Vessels, even though this table lists all vessels.</t>
  </si>
  <si>
    <t>RS Landings</t>
  </si>
  <si>
    <t>Drop Down List</t>
  </si>
  <si>
    <t>Graphs</t>
  </si>
  <si>
    <t>Graphs showing the differences between the historical landings versus the other methods.</t>
  </si>
  <si>
    <t>This is the file that is used to supply drop down lists in the Model page.</t>
  </si>
  <si>
    <t>5yr Sum Permitted</t>
  </si>
  <si>
    <t>% 5 YR Sum Permitted</t>
  </si>
  <si>
    <t>Indivdiual vessel landings of red snapper from 2004-2015 from the SRHS files calclulated by Kelly Fitzpatrick.  This sheet calculates the: 5-year average, 5-year total, % of the 5 year total for all vessels and for just those vessels that still have a permit.  The % of the total summed for permitted vessels was used in the model.</t>
  </si>
  <si>
    <t>The landings history was derived from the landings from 2011-2015.  Each vessel's landings were summed and the share percentage was derived from their landings divided by the total landings.</t>
  </si>
  <si>
    <t>(using 2017 ACL, ww)</t>
  </si>
  <si>
    <t>Comparisons to All For-Hire Models</t>
  </si>
  <si>
    <t>698_722</t>
  </si>
  <si>
    <t>FISH'N XPRESS</t>
  </si>
  <si>
    <t>Yes</t>
  </si>
  <si>
    <t>AL/MS, 50/50 years</t>
  </si>
  <si>
    <t>Region Distribution</t>
  </si>
  <si>
    <t>75% permit PC, 25%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</si>
</sst>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\: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MS Sans Serif"/>
      <family val="2"/>
    </font>
    <font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6" applyNumberFormat="0" applyAlignment="0" applyProtection="0"/>
    <xf numFmtId="0" fontId="22" fillId="22" borderId="17" applyNumberFormat="0" applyAlignment="0" applyProtection="0"/>
    <xf numFmtId="0" fontId="23" fillId="22" borderId="16" applyNumberFormat="0" applyAlignment="0" applyProtection="0"/>
    <xf numFmtId="0" fontId="24" fillId="0" borderId="18" applyNumberFormat="0" applyFill="0" applyAlignment="0" applyProtection="0"/>
    <xf numFmtId="0" fontId="3" fillId="23" borderId="19" applyNumberFormat="0" applyAlignment="0" applyProtection="0"/>
    <xf numFmtId="0" fontId="25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4" fillId="0" borderId="20" applyNumberFormat="0" applyFill="0" applyAlignment="0" applyProtection="0"/>
    <xf numFmtId="0" fontId="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5" fillId="47" borderId="0" applyNumberFormat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0" applyFont="1"/>
    <xf numFmtId="0" fontId="0" fillId="0" borderId="0" xfId="0" applyFill="1"/>
    <xf numFmtId="0" fontId="0" fillId="0" borderId="0" xfId="0" applyAlignment="1">
      <alignment horizontal="right"/>
    </xf>
    <xf numFmtId="0" fontId="0" fillId="3" borderId="0" xfId="0" applyFill="1"/>
    <xf numFmtId="0" fontId="4" fillId="0" borderId="2" xfId="0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9" fontId="0" fillId="0" borderId="0" xfId="2" applyFont="1"/>
    <xf numFmtId="0" fontId="0" fillId="0" borderId="0" xfId="0" applyFill="1" applyAlignment="1">
      <alignment horizontal="left"/>
    </xf>
    <xf numFmtId="9" fontId="0" fillId="0" borderId="0" xfId="2" applyFont="1" applyFill="1"/>
    <xf numFmtId="0" fontId="0" fillId="4" borderId="0" xfId="0" applyFill="1"/>
    <xf numFmtId="0" fontId="0" fillId="0" borderId="0" xfId="0" pivotButton="1"/>
    <xf numFmtId="0" fontId="0" fillId="0" borderId="0" xfId="0" applyAlignment="1"/>
    <xf numFmtId="0" fontId="4" fillId="5" borderId="2" xfId="0" applyFont="1" applyFill="1" applyBorder="1" applyAlignment="1">
      <alignment horizontal="center"/>
    </xf>
    <xf numFmtId="0" fontId="10" fillId="0" borderId="0" xfId="3" applyFont="1" applyAlignment="1"/>
    <xf numFmtId="0" fontId="0" fillId="0" borderId="0" xfId="0" applyNumberFormat="1" applyAlignment="1"/>
    <xf numFmtId="0" fontId="10" fillId="6" borderId="0" xfId="3" applyFont="1" applyFill="1" applyAlignment="1"/>
    <xf numFmtId="0" fontId="10" fillId="0" borderId="0" xfId="3" applyFont="1" applyFill="1" applyAlignment="1"/>
    <xf numFmtId="0" fontId="10" fillId="7" borderId="0" xfId="3" applyFont="1" applyFill="1" applyAlignment="1"/>
    <xf numFmtId="0" fontId="4" fillId="5" borderId="0" xfId="0" applyFont="1" applyFill="1" applyBorder="1" applyAlignment="1">
      <alignment horizontal="center"/>
    </xf>
    <xf numFmtId="10" fontId="0" fillId="0" borderId="0" xfId="0" applyNumberFormat="1"/>
    <xf numFmtId="0" fontId="0" fillId="13" borderId="0" xfId="0" applyNumberFormat="1" applyFill="1" applyAlignment="1"/>
    <xf numFmtId="165" fontId="0" fillId="0" borderId="0" xfId="2" applyNumberFormat="1" applyFont="1"/>
    <xf numFmtId="165" fontId="0" fillId="0" borderId="0" xfId="0" applyNumberFormat="1"/>
    <xf numFmtId="9" fontId="0" fillId="0" borderId="0" xfId="0" applyNumberFormat="1"/>
    <xf numFmtId="14" fontId="0" fillId="0" borderId="0" xfId="0" applyNumberFormat="1"/>
    <xf numFmtId="0" fontId="4" fillId="12" borderId="11" xfId="0" applyFont="1" applyFill="1" applyBorder="1"/>
    <xf numFmtId="0" fontId="4" fillId="14" borderId="11" xfId="0" applyFont="1" applyFill="1" applyBorder="1" applyAlignment="1">
      <alignment vertical="top"/>
    </xf>
    <xf numFmtId="0" fontId="0" fillId="14" borderId="11" xfId="0" applyFill="1" applyBorder="1" applyAlignment="1">
      <alignment wrapText="1"/>
    </xf>
    <xf numFmtId="0" fontId="4" fillId="15" borderId="11" xfId="0" applyFont="1" applyFill="1" applyBorder="1" applyAlignment="1">
      <alignment vertical="top"/>
    </xf>
    <xf numFmtId="0" fontId="0" fillId="15" borderId="11" xfId="0" applyFill="1" applyBorder="1" applyAlignment="1">
      <alignment vertical="center" wrapText="1"/>
    </xf>
    <xf numFmtId="0" fontId="4" fillId="16" borderId="12" xfId="0" applyFont="1" applyFill="1" applyBorder="1" applyAlignment="1">
      <alignment vertical="top"/>
    </xf>
    <xf numFmtId="0" fontId="0" fillId="16" borderId="0" xfId="0" applyFill="1" applyAlignment="1">
      <alignment vertical="center" wrapText="1"/>
    </xf>
    <xf numFmtId="164" fontId="0" fillId="0" borderId="0" xfId="1" applyNumberFormat="1" applyFont="1"/>
    <xf numFmtId="164" fontId="0" fillId="0" borderId="0" xfId="0" applyNumberFormat="1" applyAlignment="1"/>
    <xf numFmtId="0" fontId="0" fillId="17" borderId="0" xfId="0" applyFill="1"/>
    <xf numFmtId="3" fontId="0" fillId="12" borderId="0" xfId="0" applyNumberFormat="1" applyFill="1" applyAlignment="1" applyProtection="1">
      <alignment horizontal="center"/>
      <protection hidden="1"/>
    </xf>
    <xf numFmtId="0" fontId="3" fillId="8" borderId="0" xfId="0" applyFont="1" applyFill="1" applyAlignment="1" applyProtection="1">
      <protection hidden="1"/>
    </xf>
    <xf numFmtId="0" fontId="0" fillId="8" borderId="0" xfId="0" applyFill="1" applyAlignment="1" applyProtection="1">
      <protection hidden="1"/>
    </xf>
    <xf numFmtId="0" fontId="0" fillId="0" borderId="0" xfId="0" applyProtection="1">
      <protection hidden="1"/>
    </xf>
    <xf numFmtId="164" fontId="0" fillId="9" borderId="0" xfId="1" applyNumberFormat="1" applyFont="1" applyFill="1" applyAlignment="1" applyProtection="1">
      <protection hidden="1"/>
    </xf>
    <xf numFmtId="0" fontId="4" fillId="9" borderId="0" xfId="0" applyFont="1" applyFill="1" applyAlignment="1" applyProtection="1">
      <protection hidden="1"/>
    </xf>
    <xf numFmtId="0" fontId="0" fillId="9" borderId="0" xfId="0" applyFill="1" applyAlignment="1" applyProtection="1">
      <protection hidden="1"/>
    </xf>
    <xf numFmtId="0" fontId="4" fillId="9" borderId="4" xfId="0" applyFont="1" applyFill="1" applyBorder="1" applyAlignment="1" applyProtection="1">
      <alignment horizontal="center"/>
      <protection hidden="1"/>
    </xf>
    <xf numFmtId="0" fontId="11" fillId="9" borderId="0" xfId="0" applyFont="1" applyFill="1" applyAlignment="1" applyProtection="1">
      <alignment horizontal="left" indent="1"/>
      <protection hidden="1"/>
    </xf>
    <xf numFmtId="0" fontId="4" fillId="9" borderId="5" xfId="0" applyFont="1" applyFill="1" applyBorder="1" applyAlignment="1" applyProtection="1">
      <alignment horizontal="center"/>
      <protection hidden="1"/>
    </xf>
    <xf numFmtId="10" fontId="0" fillId="0" borderId="0" xfId="2" applyNumberFormat="1" applyFont="1" applyFill="1" applyBorder="1" applyAlignment="1" applyProtection="1">
      <protection hidden="1"/>
    </xf>
    <xf numFmtId="10" fontId="0" fillId="0" borderId="7" xfId="2" applyNumberFormat="1" applyFont="1" applyFill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9" borderId="0" xfId="0" applyFont="1" applyFill="1" applyAlignment="1" applyProtection="1">
      <alignment horizontal="left"/>
      <protection hidden="1"/>
    </xf>
    <xf numFmtId="1" fontId="0" fillId="0" borderId="6" xfId="0" applyNumberFormat="1" applyBorder="1" applyAlignment="1" applyProtection="1">
      <alignment horizontal="center"/>
      <protection hidden="1"/>
    </xf>
    <xf numFmtId="2" fontId="0" fillId="0" borderId="7" xfId="0" applyNumberFormat="1" applyBorder="1" applyAlignment="1" applyProtection="1">
      <alignment horizontal="center"/>
      <protection hidden="1"/>
    </xf>
    <xf numFmtId="164" fontId="0" fillId="9" borderId="0" xfId="0" applyNumberFormat="1" applyFont="1" applyFill="1" applyAlignment="1" applyProtection="1">
      <protection hidden="1"/>
    </xf>
    <xf numFmtId="9" fontId="0" fillId="10" borderId="0" xfId="0" applyNumberFormat="1" applyFill="1" applyAlignment="1" applyProtection="1">
      <protection hidden="1"/>
    </xf>
    <xf numFmtId="0" fontId="0" fillId="9" borderId="0" xfId="0" applyFont="1" applyFill="1" applyAlignment="1" applyProtection="1">
      <alignment horizontal="center" vertical="top" wrapText="1"/>
      <protection hidden="1"/>
    </xf>
    <xf numFmtId="0" fontId="0" fillId="9" borderId="0" xfId="0" applyFont="1" applyFill="1" applyAlignment="1" applyProtection="1">
      <alignment vertical="top" wrapText="1"/>
      <protection hidden="1"/>
    </xf>
    <xf numFmtId="9" fontId="0" fillId="9" borderId="0" xfId="2" applyFont="1" applyFill="1" applyAlignment="1" applyProtection="1">
      <protection hidden="1"/>
    </xf>
    <xf numFmtId="1" fontId="0" fillId="0" borderId="8" xfId="0" applyNumberFormat="1" applyBorder="1" applyAlignment="1" applyProtection="1">
      <alignment horizontal="center"/>
      <protection hidden="1"/>
    </xf>
    <xf numFmtId="2" fontId="0" fillId="0" borderId="9" xfId="0" applyNumberFormat="1" applyBorder="1" applyAlignment="1" applyProtection="1">
      <alignment horizontal="center"/>
      <protection hidden="1"/>
    </xf>
    <xf numFmtId="0" fontId="0" fillId="9" borderId="0" xfId="0" applyFont="1" applyFill="1" applyAlignment="1" applyProtection="1">
      <alignment horizontal="left" vertical="top" wrapText="1"/>
      <protection hidden="1"/>
    </xf>
    <xf numFmtId="10" fontId="0" fillId="0" borderId="10" xfId="2" applyNumberFormat="1" applyFont="1" applyFill="1" applyBorder="1" applyAlignment="1" applyProtection="1">
      <protection hidden="1"/>
    </xf>
    <xf numFmtId="10" fontId="0" fillId="0" borderId="9" xfId="2" applyNumberFormat="1" applyFont="1" applyFill="1" applyBorder="1" applyAlignment="1" applyProtection="1">
      <alignment horizontal="center"/>
      <protection hidden="1"/>
    </xf>
    <xf numFmtId="3" fontId="12" fillId="9" borderId="0" xfId="0" applyNumberFormat="1" applyFont="1" applyFill="1" applyAlignment="1" applyProtection="1">
      <protection hidden="1"/>
    </xf>
    <xf numFmtId="0" fontId="3" fillId="11" borderId="0" xfId="0" applyFont="1" applyFill="1" applyAlignment="1" applyProtection="1">
      <protection hidden="1"/>
    </xf>
    <xf numFmtId="0" fontId="5" fillId="11" borderId="0" xfId="0" applyFont="1" applyFill="1" applyAlignment="1" applyProtection="1">
      <protection hidden="1"/>
    </xf>
    <xf numFmtId="0" fontId="0" fillId="11" borderId="0" xfId="0" applyFill="1" applyAlignment="1" applyProtection="1">
      <protection hidden="1"/>
    </xf>
    <xf numFmtId="0" fontId="3" fillId="12" borderId="0" xfId="0" applyFont="1" applyFill="1" applyAlignment="1" applyProtection="1">
      <protection hidden="1"/>
    </xf>
    <xf numFmtId="0" fontId="5" fillId="12" borderId="0" xfId="0" applyFont="1" applyFill="1" applyAlignment="1" applyProtection="1">
      <protection hidden="1"/>
    </xf>
    <xf numFmtId="0" fontId="0" fillId="12" borderId="0" xfId="0" applyFill="1" applyAlignment="1" applyProtection="1">
      <protection hidden="1"/>
    </xf>
    <xf numFmtId="0" fontId="13" fillId="12" borderId="0" xfId="0" applyFont="1" applyFill="1" applyAlignment="1" applyProtection="1">
      <alignment wrapText="1"/>
      <protection hidden="1"/>
    </xf>
    <xf numFmtId="0" fontId="4" fillId="12" borderId="0" xfId="0" applyFont="1" applyFill="1" applyAlignment="1" applyProtection="1">
      <protection hidden="1"/>
    </xf>
    <xf numFmtId="0" fontId="4" fillId="12" borderId="0" xfId="0" applyFont="1" applyFill="1" applyAlignment="1" applyProtection="1">
      <alignment horizontal="center"/>
      <protection hidden="1"/>
    </xf>
    <xf numFmtId="0" fontId="4" fillId="12" borderId="0" xfId="0" applyFont="1" applyFill="1" applyProtection="1">
      <protection hidden="1"/>
    </xf>
    <xf numFmtId="0" fontId="0" fillId="12" borderId="0" xfId="0" applyFill="1" applyProtection="1">
      <protection hidden="1"/>
    </xf>
    <xf numFmtId="3" fontId="4" fillId="12" borderId="0" xfId="0" applyNumberFormat="1" applyFont="1" applyFill="1" applyAlignment="1" applyProtection="1">
      <alignment horizontal="center"/>
      <protection hidden="1"/>
    </xf>
    <xf numFmtId="0" fontId="0" fillId="12" borderId="0" xfId="0" applyFill="1" applyAlignment="1" applyProtection="1">
      <alignment horizontal="center"/>
      <protection hidden="1"/>
    </xf>
    <xf numFmtId="0" fontId="10" fillId="12" borderId="0" xfId="3" applyFont="1" applyFill="1" applyAlignment="1" applyProtection="1">
      <protection hidden="1"/>
    </xf>
    <xf numFmtId="38" fontId="0" fillId="12" borderId="0" xfId="0" applyNumberFormat="1" applyFill="1" applyAlignment="1" applyProtection="1">
      <alignment horizontal="center"/>
      <protection hidden="1"/>
    </xf>
    <xf numFmtId="3" fontId="11" fillId="12" borderId="0" xfId="0" applyNumberFormat="1" applyFont="1" applyFill="1" applyAlignment="1" applyProtection="1">
      <alignment horizontal="center"/>
      <protection hidden="1"/>
    </xf>
    <xf numFmtId="10" fontId="0" fillId="10" borderId="0" xfId="2" applyNumberFormat="1" applyFont="1" applyFill="1" applyAlignment="1" applyProtection="1">
      <protection locked="0"/>
    </xf>
    <xf numFmtId="0" fontId="10" fillId="0" borderId="0" xfId="51" applyFont="1" applyAlignment="1"/>
    <xf numFmtId="0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/>
    <xf numFmtId="0" fontId="0" fillId="0" borderId="0" xfId="0" applyNumberFormat="1" applyAlignment="1"/>
    <xf numFmtId="0" fontId="10" fillId="0" borderId="0" xfId="51" applyFont="1" applyAlignment="1"/>
    <xf numFmtId="0" fontId="10" fillId="0" borderId="0" xfId="51" applyFont="1" applyAlignment="1"/>
    <xf numFmtId="0" fontId="0" fillId="12" borderId="0" xfId="0" applyFill="1" applyAlignment="1" applyProtection="1">
      <alignment horizontal="center"/>
      <protection hidden="1"/>
    </xf>
    <xf numFmtId="0" fontId="10" fillId="12" borderId="0" xfId="3" applyFont="1" applyFill="1" applyAlignment="1" applyProtection="1">
      <protection hidden="1"/>
    </xf>
    <xf numFmtId="0" fontId="0" fillId="12" borderId="0" xfId="0" applyFill="1" applyAlignment="1" applyProtection="1">
      <alignment horizontal="center"/>
      <protection hidden="1"/>
    </xf>
    <xf numFmtId="0" fontId="10" fillId="12" borderId="0" xfId="3" applyFont="1" applyFill="1" applyAlignment="1" applyProtection="1">
      <protection hidden="1"/>
    </xf>
    <xf numFmtId="166" fontId="0" fillId="12" borderId="0" xfId="2" applyNumberFormat="1" applyFont="1" applyFill="1" applyAlignment="1" applyProtection="1">
      <alignment horizontal="center"/>
      <protection hidden="1"/>
    </xf>
    <xf numFmtId="0" fontId="4" fillId="12" borderId="0" xfId="0" applyFont="1" applyFill="1" applyAlignment="1" applyProtection="1">
      <alignment horizontal="center"/>
      <protection hidden="1"/>
    </xf>
    <xf numFmtId="0" fontId="4" fillId="12" borderId="0" xfId="0" applyFont="1" applyFill="1" applyAlignment="1" applyProtection="1">
      <alignment horizontal="center" vertical="center"/>
      <protection hidden="1"/>
    </xf>
    <xf numFmtId="0" fontId="4" fillId="9" borderId="0" xfId="0" applyFont="1" applyFill="1" applyAlignment="1" applyProtection="1">
      <alignment horizontal="left"/>
      <protection hidden="1"/>
    </xf>
    <xf numFmtId="0" fontId="0" fillId="0" borderId="6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1" fillId="9" borderId="0" xfId="0" applyFont="1" applyFill="1" applyAlignment="1" applyProtection="1">
      <alignment horizontal="left" indent="1"/>
      <protection hidden="1"/>
    </xf>
    <xf numFmtId="0" fontId="4" fillId="9" borderId="3" xfId="0" applyFont="1" applyFill="1" applyBorder="1" applyAlignment="1" applyProtection="1">
      <alignment horizontal="center"/>
      <protection hidden="1"/>
    </xf>
    <xf numFmtId="0" fontId="4" fillId="9" borderId="4" xfId="0" applyFont="1" applyFill="1" applyBorder="1" applyAlignment="1" applyProtection="1">
      <alignment horizontal="center"/>
      <protection hidden="1"/>
    </xf>
    <xf numFmtId="0" fontId="4" fillId="9" borderId="5" xfId="0" applyFont="1" applyFill="1" applyBorder="1" applyAlignment="1" applyProtection="1">
      <alignment horizontal="center"/>
      <protection hidden="1"/>
    </xf>
    <xf numFmtId="0" fontId="0" fillId="9" borderId="0" xfId="0" applyFont="1" applyFill="1" applyAlignment="1" applyProtection="1">
      <alignment horizontal="left" vertical="top" wrapText="1" indent="1"/>
      <protection hidden="1"/>
    </xf>
    <xf numFmtId="0" fontId="12" fillId="12" borderId="0" xfId="0" applyFont="1" applyFill="1" applyAlignment="1" applyProtection="1">
      <alignment horizontal="center"/>
      <protection hidden="1"/>
    </xf>
    <xf numFmtId="0" fontId="0" fillId="0" borderId="8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14" fillId="12" borderId="0" xfId="0" applyFont="1" applyFill="1" applyAlignment="1" applyProtection="1">
      <alignment horizontal="center" wrapText="1"/>
      <protection hidden="1"/>
    </xf>
  </cellXfs>
  <cellStyles count="53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1" builtinId="3"/>
    <cellStyle name="Explanatory Text" xfId="25" builtinId="53" customBuiltin="1"/>
    <cellStyle name="Good" xfId="15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/>
    <cellStyle name="Normal 2" xfId="3"/>
    <cellStyle name="Normal 2 2" xfId="51"/>
    <cellStyle name="Normal 3" xfId="4"/>
    <cellStyle name="Note" xfId="24" builtinId="10" customBuiltin="1"/>
    <cellStyle name="Note 2" xfId="5"/>
    <cellStyle name="Output" xfId="19" builtinId="21" customBuiltin="1"/>
    <cellStyle name="Percent" xfId="2" builtinId="5"/>
    <cellStyle name="Percent 2" xfId="6"/>
    <cellStyle name="Percent 2 2" xfId="52"/>
    <cellStyle name="Title" xfId="10" builtinId="15" customBuiltin="1"/>
    <cellStyle name="Title 2" xfId="7"/>
    <cellStyle name="Title 2 2" xfId="8"/>
    <cellStyle name="Title 2 3" xfId="9"/>
    <cellStyle name="Total" xfId="26" builtinId="25" customBuiltin="1"/>
    <cellStyle name="Warning Text" xfId="2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'Raw Permit Data'!$AB$5:$AB$81</c:f>
              <c:numCache>
                <c:formatCode>General</c:formatCode>
                <c:ptCount val="77"/>
                <c:pt idx="0">
                  <c:v>6</c:v>
                </c:pt>
                <c:pt idx="1">
                  <c:v>9</c:v>
                </c:pt>
                <c:pt idx="2">
                  <c:v>10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42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53</c:v>
                </c:pt>
                <c:pt idx="40">
                  <c:v>54</c:v>
                </c:pt>
                <c:pt idx="41">
                  <c:v>55</c:v>
                </c:pt>
                <c:pt idx="42">
                  <c:v>57</c:v>
                </c:pt>
                <c:pt idx="43">
                  <c:v>58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66</c:v>
                </c:pt>
                <c:pt idx="48">
                  <c:v>67</c:v>
                </c:pt>
                <c:pt idx="49">
                  <c:v>68</c:v>
                </c:pt>
                <c:pt idx="50">
                  <c:v>71</c:v>
                </c:pt>
                <c:pt idx="51">
                  <c:v>75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84</c:v>
                </c:pt>
                <c:pt idx="56">
                  <c:v>85</c:v>
                </c:pt>
                <c:pt idx="57">
                  <c:v>87</c:v>
                </c:pt>
                <c:pt idx="58">
                  <c:v>89</c:v>
                </c:pt>
                <c:pt idx="59">
                  <c:v>93</c:v>
                </c:pt>
                <c:pt idx="60">
                  <c:v>95</c:v>
                </c:pt>
                <c:pt idx="61">
                  <c:v>97</c:v>
                </c:pt>
                <c:pt idx="62">
                  <c:v>99</c:v>
                </c:pt>
                <c:pt idx="63">
                  <c:v>100</c:v>
                </c:pt>
                <c:pt idx="64">
                  <c:v>108</c:v>
                </c:pt>
                <c:pt idx="65">
                  <c:v>115</c:v>
                </c:pt>
                <c:pt idx="66">
                  <c:v>121</c:v>
                </c:pt>
                <c:pt idx="67">
                  <c:v>133</c:v>
                </c:pt>
                <c:pt idx="68">
                  <c:v>136</c:v>
                </c:pt>
                <c:pt idx="69">
                  <c:v>137</c:v>
                </c:pt>
                <c:pt idx="70">
                  <c:v>142</c:v>
                </c:pt>
                <c:pt idx="71">
                  <c:v>144</c:v>
                </c:pt>
                <c:pt idx="72">
                  <c:v>146</c:v>
                </c:pt>
                <c:pt idx="73">
                  <c:v>147</c:v>
                </c:pt>
                <c:pt idx="74">
                  <c:v>149</c:v>
                </c:pt>
                <c:pt idx="75">
                  <c:v>150</c:v>
                </c:pt>
                <c:pt idx="76">
                  <c:v>237</c:v>
                </c:pt>
              </c:numCache>
            </c:numRef>
          </c:xVal>
          <c:yVal>
            <c:numRef>
              <c:f>'Raw Permit Data'!$Z$5:$Z$82</c:f>
              <c:numCache>
                <c:formatCode>General</c:formatCode>
                <c:ptCount val="78"/>
                <c:pt idx="0">
                  <c:v>1065</c:v>
                </c:pt>
                <c:pt idx="1">
                  <c:v>1066</c:v>
                </c:pt>
                <c:pt idx="2">
                  <c:v>1069</c:v>
                </c:pt>
                <c:pt idx="3">
                  <c:v>1075</c:v>
                </c:pt>
                <c:pt idx="4">
                  <c:v>1076</c:v>
                </c:pt>
                <c:pt idx="5">
                  <c:v>1081</c:v>
                </c:pt>
                <c:pt idx="6">
                  <c:v>1085</c:v>
                </c:pt>
                <c:pt idx="7">
                  <c:v>1096</c:v>
                </c:pt>
                <c:pt idx="8">
                  <c:v>1097</c:v>
                </c:pt>
                <c:pt idx="9">
                  <c:v>1110</c:v>
                </c:pt>
                <c:pt idx="10">
                  <c:v>1111</c:v>
                </c:pt>
                <c:pt idx="11">
                  <c:v>1130</c:v>
                </c:pt>
                <c:pt idx="12">
                  <c:v>1134</c:v>
                </c:pt>
                <c:pt idx="13">
                  <c:v>1157</c:v>
                </c:pt>
                <c:pt idx="14">
                  <c:v>1160</c:v>
                </c:pt>
                <c:pt idx="15">
                  <c:v>1167</c:v>
                </c:pt>
                <c:pt idx="16">
                  <c:v>1171</c:v>
                </c:pt>
                <c:pt idx="17">
                  <c:v>1172</c:v>
                </c:pt>
                <c:pt idx="18">
                  <c:v>1177</c:v>
                </c:pt>
                <c:pt idx="19">
                  <c:v>1185</c:v>
                </c:pt>
                <c:pt idx="20">
                  <c:v>1187</c:v>
                </c:pt>
                <c:pt idx="21">
                  <c:v>1188</c:v>
                </c:pt>
                <c:pt idx="22">
                  <c:v>1189</c:v>
                </c:pt>
                <c:pt idx="23">
                  <c:v>1192</c:v>
                </c:pt>
                <c:pt idx="24">
                  <c:v>1197</c:v>
                </c:pt>
                <c:pt idx="25">
                  <c:v>1198</c:v>
                </c:pt>
                <c:pt idx="26">
                  <c:v>1199</c:v>
                </c:pt>
                <c:pt idx="27">
                  <c:v>1200</c:v>
                </c:pt>
                <c:pt idx="28">
                  <c:v>1204</c:v>
                </c:pt>
                <c:pt idx="29">
                  <c:v>1209</c:v>
                </c:pt>
                <c:pt idx="30">
                  <c:v>1216</c:v>
                </c:pt>
                <c:pt idx="31">
                  <c:v>1219</c:v>
                </c:pt>
                <c:pt idx="32">
                  <c:v>1222</c:v>
                </c:pt>
                <c:pt idx="33">
                  <c:v>1229</c:v>
                </c:pt>
                <c:pt idx="34">
                  <c:v>1230</c:v>
                </c:pt>
                <c:pt idx="35">
                  <c:v>1235</c:v>
                </c:pt>
                <c:pt idx="36">
                  <c:v>1246</c:v>
                </c:pt>
                <c:pt idx="37">
                  <c:v>1247</c:v>
                </c:pt>
                <c:pt idx="38">
                  <c:v>1248</c:v>
                </c:pt>
                <c:pt idx="39">
                  <c:v>1250</c:v>
                </c:pt>
                <c:pt idx="40">
                  <c:v>1251</c:v>
                </c:pt>
                <c:pt idx="41">
                  <c:v>1253</c:v>
                </c:pt>
                <c:pt idx="42">
                  <c:v>1255</c:v>
                </c:pt>
                <c:pt idx="43">
                  <c:v>1258</c:v>
                </c:pt>
                <c:pt idx="44">
                  <c:v>1259</c:v>
                </c:pt>
                <c:pt idx="45">
                  <c:v>1260</c:v>
                </c:pt>
                <c:pt idx="46">
                  <c:v>1264</c:v>
                </c:pt>
                <c:pt idx="47">
                  <c:v>1267</c:v>
                </c:pt>
                <c:pt idx="48">
                  <c:v>1270</c:v>
                </c:pt>
                <c:pt idx="49">
                  <c:v>1271</c:v>
                </c:pt>
                <c:pt idx="50">
                  <c:v>1272</c:v>
                </c:pt>
                <c:pt idx="51">
                  <c:v>1274</c:v>
                </c:pt>
                <c:pt idx="52">
                  <c:v>1275</c:v>
                </c:pt>
                <c:pt idx="53">
                  <c:v>1276</c:v>
                </c:pt>
                <c:pt idx="54">
                  <c:v>1277</c:v>
                </c:pt>
                <c:pt idx="55">
                  <c:v>1278</c:v>
                </c:pt>
                <c:pt idx="56">
                  <c:v>1280</c:v>
                </c:pt>
                <c:pt idx="57">
                  <c:v>1281</c:v>
                </c:pt>
                <c:pt idx="58">
                  <c:v>1282</c:v>
                </c:pt>
                <c:pt idx="59">
                  <c:v>1283</c:v>
                </c:pt>
                <c:pt idx="60">
                  <c:v>1284</c:v>
                </c:pt>
                <c:pt idx="61">
                  <c:v>1287</c:v>
                </c:pt>
                <c:pt idx="62">
                  <c:v>1289</c:v>
                </c:pt>
                <c:pt idx="63">
                  <c:v>1291</c:v>
                </c:pt>
                <c:pt idx="64">
                  <c:v>1293</c:v>
                </c:pt>
                <c:pt idx="65">
                  <c:v>1294</c:v>
                </c:pt>
                <c:pt idx="66">
                  <c:v>1295</c:v>
                </c:pt>
                <c:pt idx="67">
                  <c:v>1296</c:v>
                </c:pt>
                <c:pt idx="68">
                  <c:v>1297</c:v>
                </c:pt>
                <c:pt idx="69">
                  <c:v>1298</c:v>
                </c:pt>
                <c:pt idx="70">
                  <c:v>1299</c:v>
                </c:pt>
                <c:pt idx="71">
                  <c:v>1300</c:v>
                </c:pt>
                <c:pt idx="72">
                  <c:v>1302</c:v>
                </c:pt>
                <c:pt idx="73">
                  <c:v>1303</c:v>
                </c:pt>
                <c:pt idx="74">
                  <c:v>1310</c:v>
                </c:pt>
                <c:pt idx="75">
                  <c:v>1311</c:v>
                </c:pt>
                <c:pt idx="76">
                  <c:v>1312</c:v>
                </c:pt>
                <c:pt idx="77">
                  <c:v>1312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675576"/>
        <c:axId val="416676360"/>
      </c:scatterChart>
      <c:valAx>
        <c:axId val="416675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Passenger Capacity (Baseline)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16676360"/>
        <c:crosses val="autoZero"/>
        <c:crossBetween val="midCat"/>
      </c:valAx>
      <c:valAx>
        <c:axId val="416676360"/>
        <c:scaling>
          <c:orientation val="minMax"/>
          <c:min val="10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number of vessels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166755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 Headboats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v>Baseline Diff</c:v>
          </c:tx>
          <c:invertIfNegative val="0"/>
          <c:val>
            <c:numRef>
              <c:f>Model!$M$28:$M$91</c:f>
              <c:numCache>
                <c:formatCode>#,##0_);[Red]\(#,##0\)</c:formatCode>
                <c:ptCount val="64"/>
                <c:pt idx="0">
                  <c:v>-34279.429718902633</c:v>
                </c:pt>
                <c:pt idx="1">
                  <c:v>-45085.622023719006</c:v>
                </c:pt>
                <c:pt idx="2">
                  <c:v>-26242.23301677659</c:v>
                </c:pt>
                <c:pt idx="3">
                  <c:v>-32530.344928572194</c:v>
                </c:pt>
                <c:pt idx="4">
                  <c:v>-27813.361327918028</c:v>
                </c:pt>
                <c:pt idx="5">
                  <c:v>-30086.601110179676</c:v>
                </c:pt>
                <c:pt idx="6">
                  <c:v>-24301.225013484087</c:v>
                </c:pt>
                <c:pt idx="7">
                  <c:v>-22300.769617831495</c:v>
                </c:pt>
                <c:pt idx="8">
                  <c:v>-19248.886787232888</c:v>
                </c:pt>
                <c:pt idx="9">
                  <c:v>-8464.8358206886078</c:v>
                </c:pt>
                <c:pt idx="10">
                  <c:v>-16797.80290511312</c:v>
                </c:pt>
                <c:pt idx="11">
                  <c:v>-3143.0837441812582</c:v>
                </c:pt>
                <c:pt idx="12">
                  <c:v>-13749.771152570636</c:v>
                </c:pt>
                <c:pt idx="13">
                  <c:v>-13425.36739790536</c:v>
                </c:pt>
                <c:pt idx="14">
                  <c:v>-11389.294588556386</c:v>
                </c:pt>
                <c:pt idx="15">
                  <c:v>-13039.7159056005</c:v>
                </c:pt>
                <c:pt idx="16">
                  <c:v>-11208.68231558198</c:v>
                </c:pt>
                <c:pt idx="17">
                  <c:v>-8952.0488742459165</c:v>
                </c:pt>
                <c:pt idx="18">
                  <c:v>-7959.1010038231998</c:v>
                </c:pt>
                <c:pt idx="19">
                  <c:v>-4900.7200691425387</c:v>
                </c:pt>
                <c:pt idx="20">
                  <c:v>-8609.1139140700288</c:v>
                </c:pt>
                <c:pt idx="21">
                  <c:v>-2814.9520818793244</c:v>
                </c:pt>
                <c:pt idx="22">
                  <c:v>-7691.1308020058241</c:v>
                </c:pt>
                <c:pt idx="23">
                  <c:v>-4104.7498673251648</c:v>
                </c:pt>
                <c:pt idx="24">
                  <c:v>-5955.8787839403849</c:v>
                </c:pt>
                <c:pt idx="25">
                  <c:v>2178.0639457603629</c:v>
                </c:pt>
                <c:pt idx="26">
                  <c:v>-4461.5243441964212</c:v>
                </c:pt>
                <c:pt idx="27">
                  <c:v>-1484.6055975132931</c:v>
                </c:pt>
                <c:pt idx="28">
                  <c:v>-2594.0313808363371</c:v>
                </c:pt>
                <c:pt idx="29">
                  <c:v>11221.447020653952</c:v>
                </c:pt>
                <c:pt idx="30">
                  <c:v>3267.0329845447368</c:v>
                </c:pt>
                <c:pt idx="31">
                  <c:v>1240.345576155355</c:v>
                </c:pt>
                <c:pt idx="32">
                  <c:v>3593.8441688273724</c:v>
                </c:pt>
                <c:pt idx="33">
                  <c:v>11967.601571909761</c:v>
                </c:pt>
                <c:pt idx="34">
                  <c:v>6166.7006903423562</c:v>
                </c:pt>
                <c:pt idx="35">
                  <c:v>101.799808774952</c:v>
                </c:pt>
                <c:pt idx="36">
                  <c:v>2591.7504938536358</c:v>
                </c:pt>
                <c:pt idx="37">
                  <c:v>-136.45006907755669</c:v>
                </c:pt>
                <c:pt idx="38">
                  <c:v>10456.640116797176</c:v>
                </c:pt>
                <c:pt idx="39">
                  <c:v>244.26811467437892</c:v>
                </c:pt>
                <c:pt idx="40">
                  <c:v>3689.0227031008008</c:v>
                </c:pt>
                <c:pt idx="41">
                  <c:v>8303.0058151650046</c:v>
                </c:pt>
                <c:pt idx="42">
                  <c:v>14786.527902264679</c:v>
                </c:pt>
                <c:pt idx="43">
                  <c:v>10333.904370666407</c:v>
                </c:pt>
                <c:pt idx="44">
                  <c:v>9563.8040892008103</c:v>
                </c:pt>
                <c:pt idx="45">
                  <c:v>737.61245882747971</c:v>
                </c:pt>
                <c:pt idx="46">
                  <c:v>3901.039893773489</c:v>
                </c:pt>
                <c:pt idx="47">
                  <c:v>18460.146293140981</c:v>
                </c:pt>
                <c:pt idx="48">
                  <c:v>5238.7277907528351</c:v>
                </c:pt>
                <c:pt idx="49">
                  <c:v>2336.2919118389273</c:v>
                </c:pt>
                <c:pt idx="50">
                  <c:v>9726.4868454581883</c:v>
                </c:pt>
                <c:pt idx="51">
                  <c:v>11318.909814125267</c:v>
                </c:pt>
                <c:pt idx="52">
                  <c:v>4825.0392193304524</c:v>
                </c:pt>
                <c:pt idx="53">
                  <c:v>13171.361906531934</c:v>
                </c:pt>
                <c:pt idx="54">
                  <c:v>3152.838656399259</c:v>
                </c:pt>
                <c:pt idx="55">
                  <c:v>13068</c:v>
                </c:pt>
                <c:pt idx="56">
                  <c:v>15180</c:v>
                </c:pt>
                <c:pt idx="57">
                  <c:v>6468</c:v>
                </c:pt>
                <c:pt idx="58">
                  <c:v>17952</c:v>
                </c:pt>
                <c:pt idx="59">
                  <c:v>6072</c:v>
                </c:pt>
                <c:pt idx="60">
                  <c:v>8448</c:v>
                </c:pt>
                <c:pt idx="61">
                  <c:v>6468</c:v>
                </c:pt>
                <c:pt idx="62">
                  <c:v>3696</c:v>
                </c:pt>
                <c:pt idx="63">
                  <c:v>19800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416679104"/>
        <c:axId val="419469688"/>
      </c:barChart>
      <c:catAx>
        <c:axId val="416679104"/>
        <c:scaling>
          <c:orientation val="minMax"/>
        </c:scaling>
        <c:delete val="1"/>
        <c:axPos val="b"/>
        <c:majorTickMark val="out"/>
        <c:minorTickMark val="none"/>
        <c:tickLblPos val="nextTo"/>
        <c:crossAx val="419469688"/>
        <c:crosses val="autoZero"/>
        <c:auto val="1"/>
        <c:lblAlgn val="ctr"/>
        <c:lblOffset val="100"/>
        <c:noMultiLvlLbl val="0"/>
      </c:catAx>
      <c:valAx>
        <c:axId val="419469688"/>
        <c:scaling>
          <c:orientation val="minMax"/>
          <c:max val="5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4166791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Top 15 headboats by share %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Equal Diff</c:v>
          </c:tx>
          <c:invertIfNegative val="0"/>
          <c:val>
            <c:numRef>
              <c:f>Model!$J$28:$J$42</c:f>
              <c:numCache>
                <c:formatCode>#,##0_);[Red]\(#,##0\)</c:formatCode>
                <c:ptCount val="15"/>
                <c:pt idx="0">
                  <c:v>-52183.429718902633</c:v>
                </c:pt>
                <c:pt idx="1">
                  <c:v>-49789.622023719006</c:v>
                </c:pt>
                <c:pt idx="2">
                  <c:v>-44146.23301677659</c:v>
                </c:pt>
                <c:pt idx="3">
                  <c:v>-37234.344928572194</c:v>
                </c:pt>
                <c:pt idx="4">
                  <c:v>-34761.361327918028</c:v>
                </c:pt>
                <c:pt idx="5">
                  <c:v>-34658.601110179676</c:v>
                </c:pt>
                <c:pt idx="6">
                  <c:v>-28609.225013484087</c:v>
                </c:pt>
                <c:pt idx="7">
                  <c:v>-27532.769617831495</c:v>
                </c:pt>
                <c:pt idx="8">
                  <c:v>-26196.886787232888</c:v>
                </c:pt>
                <c:pt idx="9">
                  <c:v>-25972.835820688608</c:v>
                </c:pt>
                <c:pt idx="10">
                  <c:v>-23745.80290511312</c:v>
                </c:pt>
                <c:pt idx="11">
                  <c:v>-21047.083744181258</c:v>
                </c:pt>
                <c:pt idx="12">
                  <c:v>-20829.771152570636</c:v>
                </c:pt>
                <c:pt idx="13">
                  <c:v>-18129.36739790536</c:v>
                </c:pt>
                <c:pt idx="14">
                  <c:v>-17809.294588556386</c:v>
                </c:pt>
              </c:numCache>
            </c:numRef>
          </c:val>
        </c:ser>
        <c:ser>
          <c:idx val="4"/>
          <c:order val="1"/>
          <c:tx>
            <c:v>Baseline Diff</c:v>
          </c:tx>
          <c:invertIfNegative val="0"/>
          <c:val>
            <c:numRef>
              <c:f>Model!$M$28:$M$42</c:f>
              <c:numCache>
                <c:formatCode>#,##0_);[Red]\(#,##0\)</c:formatCode>
                <c:ptCount val="15"/>
                <c:pt idx="0">
                  <c:v>-34279.429718902633</c:v>
                </c:pt>
                <c:pt idx="1">
                  <c:v>-45085.622023719006</c:v>
                </c:pt>
                <c:pt idx="2">
                  <c:v>-26242.23301677659</c:v>
                </c:pt>
                <c:pt idx="3">
                  <c:v>-32530.344928572194</c:v>
                </c:pt>
                <c:pt idx="4">
                  <c:v>-27813.361327918028</c:v>
                </c:pt>
                <c:pt idx="5">
                  <c:v>-30086.601110179676</c:v>
                </c:pt>
                <c:pt idx="6">
                  <c:v>-24301.225013484087</c:v>
                </c:pt>
                <c:pt idx="7">
                  <c:v>-22300.769617831495</c:v>
                </c:pt>
                <c:pt idx="8">
                  <c:v>-19248.886787232888</c:v>
                </c:pt>
                <c:pt idx="9">
                  <c:v>-8464.8358206886078</c:v>
                </c:pt>
                <c:pt idx="10">
                  <c:v>-16797.80290511312</c:v>
                </c:pt>
                <c:pt idx="11">
                  <c:v>-3143.0837441812582</c:v>
                </c:pt>
                <c:pt idx="12">
                  <c:v>-13749.771152570636</c:v>
                </c:pt>
                <c:pt idx="13">
                  <c:v>-13425.36739790536</c:v>
                </c:pt>
                <c:pt idx="14">
                  <c:v>-11389.294588556386</c:v>
                </c:pt>
              </c:numCache>
            </c:numRef>
          </c:val>
        </c:ser>
        <c:ser>
          <c:idx val="7"/>
          <c:order val="2"/>
          <c:tx>
            <c:v>Region Diff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val>
            <c:numRef>
              <c:f>Model!$P$28:$P$42</c:f>
              <c:numCache>
                <c:formatCode>#,##0_);[Red]\(#,##0\)</c:formatCode>
                <c:ptCount val="15"/>
                <c:pt idx="0">
                  <c:v>-53720.429718902633</c:v>
                </c:pt>
                <c:pt idx="1">
                  <c:v>-51326.622023719006</c:v>
                </c:pt>
                <c:pt idx="2">
                  <c:v>-45683.23301677659</c:v>
                </c:pt>
                <c:pt idx="3">
                  <c:v>-34825.344928572194</c:v>
                </c:pt>
                <c:pt idx="4">
                  <c:v>-32352.361327918028</c:v>
                </c:pt>
                <c:pt idx="5">
                  <c:v>-32249.601110179676</c:v>
                </c:pt>
                <c:pt idx="6">
                  <c:v>-30146.225013484087</c:v>
                </c:pt>
                <c:pt idx="7">
                  <c:v>-24415.769617831495</c:v>
                </c:pt>
                <c:pt idx="8">
                  <c:v>-27733.886787232888</c:v>
                </c:pt>
                <c:pt idx="9">
                  <c:v>-27509.835820688608</c:v>
                </c:pt>
                <c:pt idx="10">
                  <c:v>-25282.80290511312</c:v>
                </c:pt>
                <c:pt idx="11">
                  <c:v>-18638.083744181258</c:v>
                </c:pt>
                <c:pt idx="12">
                  <c:v>-18420.771152570636</c:v>
                </c:pt>
                <c:pt idx="13">
                  <c:v>-19666.36739790536</c:v>
                </c:pt>
                <c:pt idx="14">
                  <c:v>-14692.294588556386</c:v>
                </c:pt>
              </c:numCache>
            </c:numRef>
          </c:val>
        </c:ser>
        <c:ser>
          <c:idx val="0"/>
          <c:order val="3"/>
          <c:tx>
            <c:v>Mixed Diff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val>
            <c:numRef>
              <c:f>Model!$S$28:$S$42</c:f>
              <c:numCache>
                <c:formatCode>#,##0_);[Red]\(#,##0\)</c:formatCode>
                <c:ptCount val="15"/>
                <c:pt idx="0">
                  <c:v>-39194.429718902633</c:v>
                </c:pt>
                <c:pt idx="1">
                  <c:v>-46664.622023719006</c:v>
                </c:pt>
                <c:pt idx="2">
                  <c:v>-31157.23301677659</c:v>
                </c:pt>
                <c:pt idx="3">
                  <c:v>-33156.344928572194</c:v>
                </c:pt>
                <c:pt idx="4">
                  <c:v>-29006.361327918028</c:v>
                </c:pt>
                <c:pt idx="5">
                  <c:v>-30679.601110179676</c:v>
                </c:pt>
                <c:pt idx="6">
                  <c:v>-25780.225013484087</c:v>
                </c:pt>
                <c:pt idx="7">
                  <c:v>-22888.769617831495</c:v>
                </c:pt>
                <c:pt idx="8">
                  <c:v>-21394.886787232888</c:v>
                </c:pt>
                <c:pt idx="9">
                  <c:v>-13279.835820688608</c:v>
                </c:pt>
                <c:pt idx="10">
                  <c:v>-18943.80290511312</c:v>
                </c:pt>
                <c:pt idx="11">
                  <c:v>-7104.0837441812582</c:v>
                </c:pt>
                <c:pt idx="12">
                  <c:v>-14975.771152570636</c:v>
                </c:pt>
                <c:pt idx="13">
                  <c:v>-15004.36739790536</c:v>
                </c:pt>
                <c:pt idx="14">
                  <c:v>-12277.294588556386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419471648"/>
        <c:axId val="419472040"/>
      </c:barChart>
      <c:catAx>
        <c:axId val="419471648"/>
        <c:scaling>
          <c:orientation val="minMax"/>
        </c:scaling>
        <c:delete val="1"/>
        <c:axPos val="b"/>
        <c:majorTickMark val="out"/>
        <c:minorTickMark val="none"/>
        <c:tickLblPos val="nextTo"/>
        <c:crossAx val="419472040"/>
        <c:crosses val="autoZero"/>
        <c:auto val="1"/>
        <c:lblAlgn val="ctr"/>
        <c:lblOffset val="100"/>
        <c:noMultiLvlLbl val="0"/>
      </c:catAx>
      <c:valAx>
        <c:axId val="41947204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4194716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Bottom</a:t>
            </a:r>
            <a:r>
              <a:rPr lang="en-US" baseline="0"/>
              <a:t> 15 headboats by share %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Equal Diff</c:v>
          </c:tx>
          <c:invertIfNegative val="0"/>
          <c:val>
            <c:numRef>
              <c:f>Model!$J$74:$J$91</c:f>
              <c:numCache>
                <c:formatCode>#,##0_);[Red]\(#,##0\)</c:formatCode>
                <c:ptCount val="18"/>
                <c:pt idx="0">
                  <c:v>-142.96010622651079</c:v>
                </c:pt>
                <c:pt idx="1">
                  <c:v>556.14629314098215</c:v>
                </c:pt>
                <c:pt idx="2">
                  <c:v>798.72779075283506</c:v>
                </c:pt>
                <c:pt idx="3">
                  <c:v>1196.2919118389273</c:v>
                </c:pt>
                <c:pt idx="4">
                  <c:v>1590.4868454581886</c:v>
                </c:pt>
                <c:pt idx="5">
                  <c:v>1598.9098141252666</c:v>
                </c:pt>
                <c:pt idx="6">
                  <c:v>1705.0392193304524</c:v>
                </c:pt>
                <c:pt idx="7">
                  <c:v>1735.361906531934</c:v>
                </c:pt>
                <c:pt idx="8">
                  <c:v>1748.8386563992592</c:v>
                </c:pt>
                <c:pt idx="9">
                  <c:v>1764</c:v>
                </c:pt>
                <c:pt idx="10">
                  <c:v>1765</c:v>
                </c:pt>
                <c:pt idx="11">
                  <c:v>1766</c:v>
                </c:pt>
                <c:pt idx="12">
                  <c:v>1764</c:v>
                </c:pt>
                <c:pt idx="13">
                  <c:v>1764</c:v>
                </c:pt>
                <c:pt idx="14">
                  <c:v>1764</c:v>
                </c:pt>
                <c:pt idx="15">
                  <c:v>1764</c:v>
                </c:pt>
                <c:pt idx="16">
                  <c:v>1764</c:v>
                </c:pt>
                <c:pt idx="17">
                  <c:v>1764</c:v>
                </c:pt>
              </c:numCache>
            </c:numRef>
          </c:val>
        </c:ser>
        <c:ser>
          <c:idx val="4"/>
          <c:order val="1"/>
          <c:tx>
            <c:v>Baseline Diff</c:v>
          </c:tx>
          <c:invertIfNegative val="0"/>
          <c:val>
            <c:numRef>
              <c:f>Model!$M$74:$M$91</c:f>
              <c:numCache>
                <c:formatCode>#,##0_);[Red]\(#,##0\)</c:formatCode>
                <c:ptCount val="18"/>
                <c:pt idx="0">
                  <c:v>3901.039893773489</c:v>
                </c:pt>
                <c:pt idx="1">
                  <c:v>18460.146293140981</c:v>
                </c:pt>
                <c:pt idx="2">
                  <c:v>5238.7277907528351</c:v>
                </c:pt>
                <c:pt idx="3">
                  <c:v>2336.2919118389273</c:v>
                </c:pt>
                <c:pt idx="4">
                  <c:v>9726.4868454581883</c:v>
                </c:pt>
                <c:pt idx="5">
                  <c:v>11318.909814125267</c:v>
                </c:pt>
                <c:pt idx="6">
                  <c:v>4825.0392193304524</c:v>
                </c:pt>
                <c:pt idx="7">
                  <c:v>13171.361906531934</c:v>
                </c:pt>
                <c:pt idx="8">
                  <c:v>3152.838656399259</c:v>
                </c:pt>
                <c:pt idx="9">
                  <c:v>13068</c:v>
                </c:pt>
                <c:pt idx="10">
                  <c:v>15180</c:v>
                </c:pt>
                <c:pt idx="11">
                  <c:v>6468</c:v>
                </c:pt>
                <c:pt idx="12">
                  <c:v>17952</c:v>
                </c:pt>
                <c:pt idx="13">
                  <c:v>6072</c:v>
                </c:pt>
                <c:pt idx="14">
                  <c:v>8448</c:v>
                </c:pt>
                <c:pt idx="15">
                  <c:v>6468</c:v>
                </c:pt>
                <c:pt idx="16">
                  <c:v>3696</c:v>
                </c:pt>
                <c:pt idx="17">
                  <c:v>19800</c:v>
                </c:pt>
              </c:numCache>
            </c:numRef>
          </c:val>
        </c:ser>
        <c:ser>
          <c:idx val="7"/>
          <c:order val="2"/>
          <c:tx>
            <c:v>Region Diff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val>
            <c:numRef>
              <c:f>Model!$P$74:$P$91</c:f>
              <c:numCache>
                <c:formatCode>#,##0_);[Red]\(#,##0\)</c:formatCode>
                <c:ptCount val="18"/>
                <c:pt idx="0">
                  <c:v>2904.039893773489</c:v>
                </c:pt>
                <c:pt idx="1">
                  <c:v>2965.1462931409824</c:v>
                </c:pt>
                <c:pt idx="2">
                  <c:v>-928.27220924716494</c:v>
                </c:pt>
                <c:pt idx="3">
                  <c:v>4243.2919118389273</c:v>
                </c:pt>
                <c:pt idx="4">
                  <c:v>-136.5131545418115</c:v>
                </c:pt>
                <c:pt idx="5">
                  <c:v>-128.09018587473327</c:v>
                </c:pt>
                <c:pt idx="6">
                  <c:v>-21.960780669547596</c:v>
                </c:pt>
                <c:pt idx="7">
                  <c:v>8.3619065319340251</c:v>
                </c:pt>
                <c:pt idx="8">
                  <c:v>21.838656399259186</c:v>
                </c:pt>
                <c:pt idx="9">
                  <c:v>37</c:v>
                </c:pt>
                <c:pt idx="10">
                  <c:v>37</c:v>
                </c:pt>
                <c:pt idx="11">
                  <c:v>37</c:v>
                </c:pt>
                <c:pt idx="12">
                  <c:v>37</c:v>
                </c:pt>
                <c:pt idx="13">
                  <c:v>37</c:v>
                </c:pt>
                <c:pt idx="14">
                  <c:v>37</c:v>
                </c:pt>
                <c:pt idx="15">
                  <c:v>37</c:v>
                </c:pt>
                <c:pt idx="16">
                  <c:v>37</c:v>
                </c:pt>
                <c:pt idx="17">
                  <c:v>37</c:v>
                </c:pt>
              </c:numCache>
            </c:numRef>
          </c:val>
        </c:ser>
        <c:ser>
          <c:idx val="0"/>
          <c:order val="3"/>
          <c:tx>
            <c:v>Mixed Diff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val>
            <c:numRef>
              <c:f>Model!$S$74:$S$91</c:f>
              <c:numCache>
                <c:formatCode>#,##0_);[Red]\(#,##0\)</c:formatCode>
                <c:ptCount val="18"/>
                <c:pt idx="0">
                  <c:v>3613.039893773489</c:v>
                </c:pt>
                <c:pt idx="1">
                  <c:v>14499.146293140982</c:v>
                </c:pt>
                <c:pt idx="2">
                  <c:v>3679.7277907528351</c:v>
                </c:pt>
                <c:pt idx="3">
                  <c:v>2782.2919118389273</c:v>
                </c:pt>
                <c:pt idx="4">
                  <c:v>7233.4868454581883</c:v>
                </c:pt>
                <c:pt idx="5">
                  <c:v>8425.9098141252671</c:v>
                </c:pt>
                <c:pt idx="6">
                  <c:v>3600.0392193304524</c:v>
                </c:pt>
                <c:pt idx="7">
                  <c:v>9845.3619065319344</c:v>
                </c:pt>
                <c:pt idx="8">
                  <c:v>2360.838656399259</c:v>
                </c:pt>
                <c:pt idx="9">
                  <c:v>9775</c:v>
                </c:pt>
                <c:pt idx="10">
                  <c:v>11746</c:v>
                </c:pt>
                <c:pt idx="11">
                  <c:v>5010</c:v>
                </c:pt>
                <c:pt idx="12">
                  <c:v>13425</c:v>
                </c:pt>
                <c:pt idx="13">
                  <c:v>4547</c:v>
                </c:pt>
                <c:pt idx="14">
                  <c:v>6322</c:v>
                </c:pt>
                <c:pt idx="15">
                  <c:v>4843</c:v>
                </c:pt>
                <c:pt idx="16">
                  <c:v>2867</c:v>
                </c:pt>
                <c:pt idx="17">
                  <c:v>14806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419471256"/>
        <c:axId val="419607104"/>
      </c:barChart>
      <c:catAx>
        <c:axId val="419471256"/>
        <c:scaling>
          <c:orientation val="minMax"/>
        </c:scaling>
        <c:delete val="1"/>
        <c:axPos val="b"/>
        <c:majorTickMark val="out"/>
        <c:minorTickMark val="none"/>
        <c:tickLblPos val="nextTo"/>
        <c:crossAx val="419607104"/>
        <c:crosses val="autoZero"/>
        <c:auto val="1"/>
        <c:lblAlgn val="ctr"/>
        <c:lblOffset val="100"/>
        <c:noMultiLvlLbl val="0"/>
      </c:catAx>
      <c:valAx>
        <c:axId val="41960710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4194712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 Headboats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Mixed Diff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val>
            <c:numRef>
              <c:f>Model!$S$28:$S$91</c:f>
              <c:numCache>
                <c:formatCode>#,##0_);[Red]\(#,##0\)</c:formatCode>
                <c:ptCount val="64"/>
                <c:pt idx="0">
                  <c:v>-39194.429718902633</c:v>
                </c:pt>
                <c:pt idx="1">
                  <c:v>-46664.622023719006</c:v>
                </c:pt>
                <c:pt idx="2">
                  <c:v>-31157.23301677659</c:v>
                </c:pt>
                <c:pt idx="3">
                  <c:v>-33156.344928572194</c:v>
                </c:pt>
                <c:pt idx="4">
                  <c:v>-29006.361327918028</c:v>
                </c:pt>
                <c:pt idx="5">
                  <c:v>-30679.601110179676</c:v>
                </c:pt>
                <c:pt idx="6">
                  <c:v>-25780.225013484087</c:v>
                </c:pt>
                <c:pt idx="7">
                  <c:v>-22888.769617831495</c:v>
                </c:pt>
                <c:pt idx="8">
                  <c:v>-21394.886787232888</c:v>
                </c:pt>
                <c:pt idx="9">
                  <c:v>-13279.835820688608</c:v>
                </c:pt>
                <c:pt idx="10">
                  <c:v>-18943.80290511312</c:v>
                </c:pt>
                <c:pt idx="11">
                  <c:v>-7104.0837441812582</c:v>
                </c:pt>
                <c:pt idx="12">
                  <c:v>-14975.771152570636</c:v>
                </c:pt>
                <c:pt idx="13">
                  <c:v>-15004.36739790536</c:v>
                </c:pt>
                <c:pt idx="14">
                  <c:v>-12277.294588556386</c:v>
                </c:pt>
                <c:pt idx="15">
                  <c:v>-14518.7159056005</c:v>
                </c:pt>
                <c:pt idx="16">
                  <c:v>-11930.68231558198</c:v>
                </c:pt>
                <c:pt idx="17">
                  <c:v>-9711.0488742459165</c:v>
                </c:pt>
                <c:pt idx="18">
                  <c:v>-8852.1010038231998</c:v>
                </c:pt>
                <c:pt idx="19">
                  <c:v>-6322.7200691425387</c:v>
                </c:pt>
                <c:pt idx="20">
                  <c:v>-9235.1139140700288</c:v>
                </c:pt>
                <c:pt idx="21">
                  <c:v>-4607.9520818793244</c:v>
                </c:pt>
                <c:pt idx="22">
                  <c:v>-8046.1308020058241</c:v>
                </c:pt>
                <c:pt idx="23">
                  <c:v>-5464.7498673251648</c:v>
                </c:pt>
                <c:pt idx="24">
                  <c:v>-6379.8787839403849</c:v>
                </c:pt>
                <c:pt idx="25">
                  <c:v>-935.93605423963709</c:v>
                </c:pt>
                <c:pt idx="26">
                  <c:v>-4549.5243441964212</c:v>
                </c:pt>
                <c:pt idx="27">
                  <c:v>-2239.6055975132931</c:v>
                </c:pt>
                <c:pt idx="28">
                  <c:v>-4140.0313808363371</c:v>
                </c:pt>
                <c:pt idx="29">
                  <c:v>7260.4470206539518</c:v>
                </c:pt>
                <c:pt idx="30">
                  <c:v>1440.0329845447368</c:v>
                </c:pt>
                <c:pt idx="31">
                  <c:v>-972.65442384464495</c:v>
                </c:pt>
                <c:pt idx="32">
                  <c:v>813.84416882737241</c:v>
                </c:pt>
                <c:pt idx="33">
                  <c:v>8106.6015719097613</c:v>
                </c:pt>
                <c:pt idx="34">
                  <c:v>2940.7006903423562</c:v>
                </c:pt>
                <c:pt idx="35">
                  <c:v>-424.200191225048</c:v>
                </c:pt>
                <c:pt idx="36">
                  <c:v>1498.7504938536358</c:v>
                </c:pt>
                <c:pt idx="37">
                  <c:v>-1528.4500690775567</c:v>
                </c:pt>
                <c:pt idx="38">
                  <c:v>6475.6401167971762</c:v>
                </c:pt>
                <c:pt idx="39">
                  <c:v>-438.73188532562108</c:v>
                </c:pt>
                <c:pt idx="40">
                  <c:v>2734.0227031008008</c:v>
                </c:pt>
                <c:pt idx="41">
                  <c:v>5343.0058151650046</c:v>
                </c:pt>
                <c:pt idx="42">
                  <c:v>10359.527902264679</c:v>
                </c:pt>
                <c:pt idx="43">
                  <c:v>7040.904370666407</c:v>
                </c:pt>
                <c:pt idx="44">
                  <c:v>6467.8040892008103</c:v>
                </c:pt>
                <c:pt idx="45">
                  <c:v>1183.6124588274797</c:v>
                </c:pt>
                <c:pt idx="46">
                  <c:v>3613.039893773489</c:v>
                </c:pt>
                <c:pt idx="47">
                  <c:v>14499.146293140982</c:v>
                </c:pt>
                <c:pt idx="48">
                  <c:v>3679.7277907528351</c:v>
                </c:pt>
                <c:pt idx="49">
                  <c:v>2782.2919118389273</c:v>
                </c:pt>
                <c:pt idx="50">
                  <c:v>7233.4868454581883</c:v>
                </c:pt>
                <c:pt idx="51">
                  <c:v>8425.9098141252671</c:v>
                </c:pt>
                <c:pt idx="52">
                  <c:v>3600.0392193304524</c:v>
                </c:pt>
                <c:pt idx="53">
                  <c:v>9845.3619065319344</c:v>
                </c:pt>
                <c:pt idx="54">
                  <c:v>2360.838656399259</c:v>
                </c:pt>
                <c:pt idx="55">
                  <c:v>9775</c:v>
                </c:pt>
                <c:pt idx="56">
                  <c:v>11746</c:v>
                </c:pt>
                <c:pt idx="57">
                  <c:v>5010</c:v>
                </c:pt>
                <c:pt idx="58">
                  <c:v>13425</c:v>
                </c:pt>
                <c:pt idx="59">
                  <c:v>4547</c:v>
                </c:pt>
                <c:pt idx="60">
                  <c:v>6322</c:v>
                </c:pt>
                <c:pt idx="61">
                  <c:v>4843</c:v>
                </c:pt>
                <c:pt idx="62">
                  <c:v>2867</c:v>
                </c:pt>
                <c:pt idx="63">
                  <c:v>14806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419607496"/>
        <c:axId val="419607888"/>
      </c:barChart>
      <c:catAx>
        <c:axId val="419607496"/>
        <c:scaling>
          <c:orientation val="minMax"/>
        </c:scaling>
        <c:delete val="1"/>
        <c:axPos val="b"/>
        <c:majorTickMark val="out"/>
        <c:minorTickMark val="none"/>
        <c:tickLblPos val="nextTo"/>
        <c:crossAx val="419607888"/>
        <c:crosses val="autoZero"/>
        <c:auto val="1"/>
        <c:lblAlgn val="ctr"/>
        <c:lblOffset val="100"/>
        <c:noMultiLvlLbl val="0"/>
      </c:catAx>
      <c:valAx>
        <c:axId val="419607888"/>
        <c:scaling>
          <c:orientation val="minMax"/>
          <c:max val="50000"/>
          <c:min val="-5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4196074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 Headboats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Equal Diff</c:v>
          </c:tx>
          <c:invertIfNegative val="0"/>
          <c:val>
            <c:numRef>
              <c:f>Model!$J$28:$J$91</c:f>
              <c:numCache>
                <c:formatCode>#,##0_);[Red]\(#,##0\)</c:formatCode>
                <c:ptCount val="64"/>
                <c:pt idx="0">
                  <c:v>-52183.429718902633</c:v>
                </c:pt>
                <c:pt idx="1">
                  <c:v>-49789.622023719006</c:v>
                </c:pt>
                <c:pt idx="2">
                  <c:v>-44146.23301677659</c:v>
                </c:pt>
                <c:pt idx="3">
                  <c:v>-37234.344928572194</c:v>
                </c:pt>
                <c:pt idx="4">
                  <c:v>-34761.361327918028</c:v>
                </c:pt>
                <c:pt idx="5">
                  <c:v>-34658.601110179676</c:v>
                </c:pt>
                <c:pt idx="6">
                  <c:v>-28609.225013484087</c:v>
                </c:pt>
                <c:pt idx="7">
                  <c:v>-27532.769617831495</c:v>
                </c:pt>
                <c:pt idx="8">
                  <c:v>-26196.886787232888</c:v>
                </c:pt>
                <c:pt idx="9">
                  <c:v>-25972.835820688608</c:v>
                </c:pt>
                <c:pt idx="10">
                  <c:v>-23745.80290511312</c:v>
                </c:pt>
                <c:pt idx="11">
                  <c:v>-21047.083744181258</c:v>
                </c:pt>
                <c:pt idx="12">
                  <c:v>-20829.771152570636</c:v>
                </c:pt>
                <c:pt idx="13">
                  <c:v>-18129.36739790536</c:v>
                </c:pt>
                <c:pt idx="14">
                  <c:v>-17809.294588556386</c:v>
                </c:pt>
                <c:pt idx="15">
                  <c:v>-17347.7159056005</c:v>
                </c:pt>
                <c:pt idx="16">
                  <c:v>-16968.68231558198</c:v>
                </c:pt>
                <c:pt idx="17">
                  <c:v>-14184.048874245917</c:v>
                </c:pt>
                <c:pt idx="18">
                  <c:v>-13719.1010038232</c:v>
                </c:pt>
                <c:pt idx="19">
                  <c:v>-13432.720069142539</c:v>
                </c:pt>
                <c:pt idx="20">
                  <c:v>-13313.113914070029</c:v>
                </c:pt>
                <c:pt idx="21">
                  <c:v>-12138.952081879324</c:v>
                </c:pt>
                <c:pt idx="22">
                  <c:v>-11999.130802005824</c:v>
                </c:pt>
                <c:pt idx="23">
                  <c:v>-11712.749867325165</c:v>
                </c:pt>
                <c:pt idx="24">
                  <c:v>-10659.878783940385</c:v>
                </c:pt>
                <c:pt idx="25">
                  <c:v>-8597.9360542396371</c:v>
                </c:pt>
                <c:pt idx="26">
                  <c:v>-7713.5243441964212</c:v>
                </c:pt>
                <c:pt idx="27">
                  <c:v>-7376.6055975132931</c:v>
                </c:pt>
                <c:pt idx="28">
                  <c:v>-7166.0313808363371</c:v>
                </c:pt>
                <c:pt idx="29">
                  <c:v>-6682.5529793460482</c:v>
                </c:pt>
                <c:pt idx="30">
                  <c:v>-6188.9670154552632</c:v>
                </c:pt>
                <c:pt idx="31">
                  <c:v>-5971.654423844645</c:v>
                </c:pt>
                <c:pt idx="32">
                  <c:v>-5862.1558311726276</c:v>
                </c:pt>
                <c:pt idx="33">
                  <c:v>-5540.3984280902387</c:v>
                </c:pt>
                <c:pt idx="34">
                  <c:v>-4873.2993096576438</c:v>
                </c:pt>
                <c:pt idx="35">
                  <c:v>-4206.200191225048</c:v>
                </c:pt>
                <c:pt idx="36">
                  <c:v>-3960.2495061463642</c:v>
                </c:pt>
                <c:pt idx="37">
                  <c:v>-3916.4500690775567</c:v>
                </c:pt>
                <c:pt idx="38">
                  <c:v>-3751.3598832028238</c:v>
                </c:pt>
                <c:pt idx="39">
                  <c:v>-3535.7318853256211</c:v>
                </c:pt>
                <c:pt idx="40">
                  <c:v>-2994.9772968991992</c:v>
                </c:pt>
                <c:pt idx="41">
                  <c:v>-1680.9941848349954</c:v>
                </c:pt>
                <c:pt idx="42">
                  <c:v>-1005.4720977353213</c:v>
                </c:pt>
                <c:pt idx="43">
                  <c:v>-970.09562933359302</c:v>
                </c:pt>
                <c:pt idx="44">
                  <c:v>-948.19591079918928</c:v>
                </c:pt>
                <c:pt idx="45">
                  <c:v>-402.38754117252029</c:v>
                </c:pt>
                <c:pt idx="46">
                  <c:v>-142.96010622651079</c:v>
                </c:pt>
                <c:pt idx="47">
                  <c:v>556.14629314098215</c:v>
                </c:pt>
                <c:pt idx="48">
                  <c:v>798.72779075283506</c:v>
                </c:pt>
                <c:pt idx="49">
                  <c:v>1196.2919118389273</c:v>
                </c:pt>
                <c:pt idx="50">
                  <c:v>1590.4868454581886</c:v>
                </c:pt>
                <c:pt idx="51">
                  <c:v>1598.9098141252666</c:v>
                </c:pt>
                <c:pt idx="52">
                  <c:v>1705.0392193304524</c:v>
                </c:pt>
                <c:pt idx="53">
                  <c:v>1735.361906531934</c:v>
                </c:pt>
                <c:pt idx="54">
                  <c:v>1748.8386563992592</c:v>
                </c:pt>
                <c:pt idx="55">
                  <c:v>1764</c:v>
                </c:pt>
                <c:pt idx="56">
                  <c:v>1765</c:v>
                </c:pt>
                <c:pt idx="57">
                  <c:v>1766</c:v>
                </c:pt>
                <c:pt idx="58">
                  <c:v>1764</c:v>
                </c:pt>
                <c:pt idx="59">
                  <c:v>1764</c:v>
                </c:pt>
                <c:pt idx="60">
                  <c:v>1764</c:v>
                </c:pt>
                <c:pt idx="61">
                  <c:v>1764</c:v>
                </c:pt>
                <c:pt idx="62">
                  <c:v>1764</c:v>
                </c:pt>
                <c:pt idx="63">
                  <c:v>1764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419094632"/>
        <c:axId val="419097768"/>
      </c:barChart>
      <c:catAx>
        <c:axId val="419094632"/>
        <c:scaling>
          <c:orientation val="minMax"/>
        </c:scaling>
        <c:delete val="1"/>
        <c:axPos val="b"/>
        <c:majorTickMark val="out"/>
        <c:minorTickMark val="none"/>
        <c:tickLblPos val="nextTo"/>
        <c:crossAx val="419097768"/>
        <c:crosses val="autoZero"/>
        <c:auto val="1"/>
        <c:lblAlgn val="ctr"/>
        <c:lblOffset val="100"/>
        <c:noMultiLvlLbl val="0"/>
      </c:catAx>
      <c:valAx>
        <c:axId val="419097768"/>
        <c:scaling>
          <c:orientation val="minMax"/>
          <c:max val="6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41909463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 Headboats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v>Region Diff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val>
            <c:numRef>
              <c:f>Model!$P$28:$P$91</c:f>
              <c:numCache>
                <c:formatCode>#,##0_);[Red]\(#,##0\)</c:formatCode>
                <c:ptCount val="64"/>
                <c:pt idx="0">
                  <c:v>-53720.429718902633</c:v>
                </c:pt>
                <c:pt idx="1">
                  <c:v>-51326.622023719006</c:v>
                </c:pt>
                <c:pt idx="2">
                  <c:v>-45683.23301677659</c:v>
                </c:pt>
                <c:pt idx="3">
                  <c:v>-34825.344928572194</c:v>
                </c:pt>
                <c:pt idx="4">
                  <c:v>-32352.361327918028</c:v>
                </c:pt>
                <c:pt idx="5">
                  <c:v>-32249.601110179676</c:v>
                </c:pt>
                <c:pt idx="6">
                  <c:v>-30146.225013484087</c:v>
                </c:pt>
                <c:pt idx="7">
                  <c:v>-24415.769617831495</c:v>
                </c:pt>
                <c:pt idx="8">
                  <c:v>-27733.886787232888</c:v>
                </c:pt>
                <c:pt idx="9">
                  <c:v>-27509.835820688608</c:v>
                </c:pt>
                <c:pt idx="10">
                  <c:v>-25282.80290511312</c:v>
                </c:pt>
                <c:pt idx="11">
                  <c:v>-18638.083744181258</c:v>
                </c:pt>
                <c:pt idx="12">
                  <c:v>-18420.771152570636</c:v>
                </c:pt>
                <c:pt idx="13">
                  <c:v>-19666.36739790536</c:v>
                </c:pt>
                <c:pt idx="14">
                  <c:v>-14692.294588556386</c:v>
                </c:pt>
                <c:pt idx="15">
                  <c:v>-18884.7159056005</c:v>
                </c:pt>
                <c:pt idx="16">
                  <c:v>-13851.68231558198</c:v>
                </c:pt>
                <c:pt idx="17">
                  <c:v>-11775.048874245917</c:v>
                </c:pt>
                <c:pt idx="18">
                  <c:v>-11310.1010038232</c:v>
                </c:pt>
                <c:pt idx="19">
                  <c:v>-10315.720069142539</c:v>
                </c:pt>
                <c:pt idx="20">
                  <c:v>-10904.113914070029</c:v>
                </c:pt>
                <c:pt idx="21">
                  <c:v>-9729.9520818793244</c:v>
                </c:pt>
                <c:pt idx="22">
                  <c:v>-8882.1308020058241</c:v>
                </c:pt>
                <c:pt idx="23">
                  <c:v>-9303.7498673251648</c:v>
                </c:pt>
                <c:pt idx="24">
                  <c:v>-8250.8787839403849</c:v>
                </c:pt>
                <c:pt idx="25">
                  <c:v>-10134.936054239637</c:v>
                </c:pt>
                <c:pt idx="26">
                  <c:v>-4596.5243441964212</c:v>
                </c:pt>
                <c:pt idx="27">
                  <c:v>-4259.6055975132931</c:v>
                </c:pt>
                <c:pt idx="28">
                  <c:v>-8703.0313808363371</c:v>
                </c:pt>
                <c:pt idx="29">
                  <c:v>-4273.5529793460482</c:v>
                </c:pt>
                <c:pt idx="30">
                  <c:v>-3779.9670154552632</c:v>
                </c:pt>
                <c:pt idx="31">
                  <c:v>-7508.654423844645</c:v>
                </c:pt>
                <c:pt idx="32">
                  <c:v>-7399.1558311726276</c:v>
                </c:pt>
                <c:pt idx="33">
                  <c:v>-3131.3984280902387</c:v>
                </c:pt>
                <c:pt idx="34">
                  <c:v>-6600.2993096576438</c:v>
                </c:pt>
                <c:pt idx="35">
                  <c:v>-1797.200191225048</c:v>
                </c:pt>
                <c:pt idx="36">
                  <c:v>-1551.2495061463642</c:v>
                </c:pt>
                <c:pt idx="37">
                  <c:v>-5643.4500690775567</c:v>
                </c:pt>
                <c:pt idx="38">
                  <c:v>-5288.3598832028238</c:v>
                </c:pt>
                <c:pt idx="39">
                  <c:v>-2328.7318853256211</c:v>
                </c:pt>
                <c:pt idx="40">
                  <c:v>52.022703100800754</c:v>
                </c:pt>
                <c:pt idx="41">
                  <c:v>-3407.9941848349954</c:v>
                </c:pt>
                <c:pt idx="42">
                  <c:v>-2732.4720977353213</c:v>
                </c:pt>
                <c:pt idx="43">
                  <c:v>-2697.095629333593</c:v>
                </c:pt>
                <c:pt idx="44">
                  <c:v>-2688.1959107991893</c:v>
                </c:pt>
                <c:pt idx="45">
                  <c:v>2644.6124588274797</c:v>
                </c:pt>
                <c:pt idx="46">
                  <c:v>2904.039893773489</c:v>
                </c:pt>
                <c:pt idx="47">
                  <c:v>2965.1462931409824</c:v>
                </c:pt>
                <c:pt idx="48">
                  <c:v>-928.27220924716494</c:v>
                </c:pt>
                <c:pt idx="49">
                  <c:v>4243.2919118389273</c:v>
                </c:pt>
                <c:pt idx="50">
                  <c:v>-136.5131545418115</c:v>
                </c:pt>
                <c:pt idx="51">
                  <c:v>-128.09018587473327</c:v>
                </c:pt>
                <c:pt idx="52">
                  <c:v>-21.960780669547596</c:v>
                </c:pt>
                <c:pt idx="53">
                  <c:v>8.3619065319340251</c:v>
                </c:pt>
                <c:pt idx="54">
                  <c:v>21.838656399259186</c:v>
                </c:pt>
                <c:pt idx="55">
                  <c:v>37</c:v>
                </c:pt>
                <c:pt idx="56">
                  <c:v>37</c:v>
                </c:pt>
                <c:pt idx="57">
                  <c:v>37</c:v>
                </c:pt>
                <c:pt idx="58">
                  <c:v>37</c:v>
                </c:pt>
                <c:pt idx="59">
                  <c:v>37</c:v>
                </c:pt>
                <c:pt idx="60">
                  <c:v>37</c:v>
                </c:pt>
                <c:pt idx="61">
                  <c:v>37</c:v>
                </c:pt>
                <c:pt idx="62">
                  <c:v>37</c:v>
                </c:pt>
                <c:pt idx="63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410917784"/>
        <c:axId val="410918176"/>
      </c:barChart>
      <c:catAx>
        <c:axId val="410917784"/>
        <c:scaling>
          <c:orientation val="minMax"/>
        </c:scaling>
        <c:delete val="1"/>
        <c:axPos val="b"/>
        <c:majorTickMark val="out"/>
        <c:minorTickMark val="none"/>
        <c:tickLblPos val="nextTo"/>
        <c:crossAx val="410918176"/>
        <c:crosses val="autoZero"/>
        <c:auto val="1"/>
        <c:lblAlgn val="ctr"/>
        <c:lblOffset val="100"/>
        <c:noMultiLvlLbl val="0"/>
      </c:catAx>
      <c:valAx>
        <c:axId val="410918176"/>
        <c:scaling>
          <c:orientation val="minMax"/>
          <c:max val="6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4109177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 Headboats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Equal Diff</c:v>
          </c:tx>
          <c:invertIfNegative val="0"/>
          <c:val>
            <c:numRef>
              <c:f>Model!$J$28:$J$91</c:f>
              <c:numCache>
                <c:formatCode>#,##0_);[Red]\(#,##0\)</c:formatCode>
                <c:ptCount val="64"/>
                <c:pt idx="0">
                  <c:v>-52183.429718902633</c:v>
                </c:pt>
                <c:pt idx="1">
                  <c:v>-49789.622023719006</c:v>
                </c:pt>
                <c:pt idx="2">
                  <c:v>-44146.23301677659</c:v>
                </c:pt>
                <c:pt idx="3">
                  <c:v>-37234.344928572194</c:v>
                </c:pt>
                <c:pt idx="4">
                  <c:v>-34761.361327918028</c:v>
                </c:pt>
                <c:pt idx="5">
                  <c:v>-34658.601110179676</c:v>
                </c:pt>
                <c:pt idx="6">
                  <c:v>-28609.225013484087</c:v>
                </c:pt>
                <c:pt idx="7">
                  <c:v>-27532.769617831495</c:v>
                </c:pt>
                <c:pt idx="8">
                  <c:v>-26196.886787232888</c:v>
                </c:pt>
                <c:pt idx="9">
                  <c:v>-25972.835820688608</c:v>
                </c:pt>
                <c:pt idx="10">
                  <c:v>-23745.80290511312</c:v>
                </c:pt>
                <c:pt idx="11">
                  <c:v>-21047.083744181258</c:v>
                </c:pt>
                <c:pt idx="12">
                  <c:v>-20829.771152570636</c:v>
                </c:pt>
                <c:pt idx="13">
                  <c:v>-18129.36739790536</c:v>
                </c:pt>
                <c:pt idx="14">
                  <c:v>-17809.294588556386</c:v>
                </c:pt>
                <c:pt idx="15">
                  <c:v>-17347.7159056005</c:v>
                </c:pt>
                <c:pt idx="16">
                  <c:v>-16968.68231558198</c:v>
                </c:pt>
                <c:pt idx="17">
                  <c:v>-14184.048874245917</c:v>
                </c:pt>
                <c:pt idx="18">
                  <c:v>-13719.1010038232</c:v>
                </c:pt>
                <c:pt idx="19">
                  <c:v>-13432.720069142539</c:v>
                </c:pt>
                <c:pt idx="20">
                  <c:v>-13313.113914070029</c:v>
                </c:pt>
                <c:pt idx="21">
                  <c:v>-12138.952081879324</c:v>
                </c:pt>
                <c:pt idx="22">
                  <c:v>-11999.130802005824</c:v>
                </c:pt>
                <c:pt idx="23">
                  <c:v>-11712.749867325165</c:v>
                </c:pt>
                <c:pt idx="24">
                  <c:v>-10659.878783940385</c:v>
                </c:pt>
                <c:pt idx="25">
                  <c:v>-8597.9360542396371</c:v>
                </c:pt>
                <c:pt idx="26">
                  <c:v>-7713.5243441964212</c:v>
                </c:pt>
                <c:pt idx="27">
                  <c:v>-7376.6055975132931</c:v>
                </c:pt>
                <c:pt idx="28">
                  <c:v>-7166.0313808363371</c:v>
                </c:pt>
                <c:pt idx="29">
                  <c:v>-6682.5529793460482</c:v>
                </c:pt>
                <c:pt idx="30">
                  <c:v>-6188.9670154552632</c:v>
                </c:pt>
                <c:pt idx="31">
                  <c:v>-5971.654423844645</c:v>
                </c:pt>
                <c:pt idx="32">
                  <c:v>-5862.1558311726276</c:v>
                </c:pt>
                <c:pt idx="33">
                  <c:v>-5540.3984280902387</c:v>
                </c:pt>
                <c:pt idx="34">
                  <c:v>-4873.2993096576438</c:v>
                </c:pt>
                <c:pt idx="35">
                  <c:v>-4206.200191225048</c:v>
                </c:pt>
                <c:pt idx="36">
                  <c:v>-3960.2495061463642</c:v>
                </c:pt>
                <c:pt idx="37">
                  <c:v>-3916.4500690775567</c:v>
                </c:pt>
                <c:pt idx="38">
                  <c:v>-3751.3598832028238</c:v>
                </c:pt>
                <c:pt idx="39">
                  <c:v>-3535.7318853256211</c:v>
                </c:pt>
                <c:pt idx="40">
                  <c:v>-2994.9772968991992</c:v>
                </c:pt>
                <c:pt idx="41">
                  <c:v>-1680.9941848349954</c:v>
                </c:pt>
                <c:pt idx="42">
                  <c:v>-1005.4720977353213</c:v>
                </c:pt>
                <c:pt idx="43">
                  <c:v>-970.09562933359302</c:v>
                </c:pt>
                <c:pt idx="44">
                  <c:v>-948.19591079918928</c:v>
                </c:pt>
                <c:pt idx="45">
                  <c:v>-402.38754117252029</c:v>
                </c:pt>
                <c:pt idx="46">
                  <c:v>-142.96010622651079</c:v>
                </c:pt>
                <c:pt idx="47">
                  <c:v>556.14629314098215</c:v>
                </c:pt>
                <c:pt idx="48">
                  <c:v>798.72779075283506</c:v>
                </c:pt>
                <c:pt idx="49">
                  <c:v>1196.2919118389273</c:v>
                </c:pt>
                <c:pt idx="50">
                  <c:v>1590.4868454581886</c:v>
                </c:pt>
                <c:pt idx="51">
                  <c:v>1598.9098141252666</c:v>
                </c:pt>
                <c:pt idx="52">
                  <c:v>1705.0392193304524</c:v>
                </c:pt>
                <c:pt idx="53">
                  <c:v>1735.361906531934</c:v>
                </c:pt>
                <c:pt idx="54">
                  <c:v>1748.8386563992592</c:v>
                </c:pt>
                <c:pt idx="55">
                  <c:v>1764</c:v>
                </c:pt>
                <c:pt idx="56">
                  <c:v>1765</c:v>
                </c:pt>
                <c:pt idx="57">
                  <c:v>1766</c:v>
                </c:pt>
                <c:pt idx="58">
                  <c:v>1764</c:v>
                </c:pt>
                <c:pt idx="59">
                  <c:v>1764</c:v>
                </c:pt>
                <c:pt idx="60">
                  <c:v>1764</c:v>
                </c:pt>
                <c:pt idx="61">
                  <c:v>1764</c:v>
                </c:pt>
                <c:pt idx="62">
                  <c:v>1764</c:v>
                </c:pt>
                <c:pt idx="63">
                  <c:v>1764</c:v>
                </c:pt>
              </c:numCache>
            </c:numRef>
          </c:val>
        </c:ser>
        <c:ser>
          <c:idx val="4"/>
          <c:order val="1"/>
          <c:tx>
            <c:v>Baseline Diff</c:v>
          </c:tx>
          <c:invertIfNegative val="0"/>
          <c:val>
            <c:numRef>
              <c:f>Model!$M$28:$M$91</c:f>
              <c:numCache>
                <c:formatCode>#,##0_);[Red]\(#,##0\)</c:formatCode>
                <c:ptCount val="64"/>
                <c:pt idx="0">
                  <c:v>-34279.429718902633</c:v>
                </c:pt>
                <c:pt idx="1">
                  <c:v>-45085.622023719006</c:v>
                </c:pt>
                <c:pt idx="2">
                  <c:v>-26242.23301677659</c:v>
                </c:pt>
                <c:pt idx="3">
                  <c:v>-32530.344928572194</c:v>
                </c:pt>
                <c:pt idx="4">
                  <c:v>-27813.361327918028</c:v>
                </c:pt>
                <c:pt idx="5">
                  <c:v>-30086.601110179676</c:v>
                </c:pt>
                <c:pt idx="6">
                  <c:v>-24301.225013484087</c:v>
                </c:pt>
                <c:pt idx="7">
                  <c:v>-22300.769617831495</c:v>
                </c:pt>
                <c:pt idx="8">
                  <c:v>-19248.886787232888</c:v>
                </c:pt>
                <c:pt idx="9">
                  <c:v>-8464.8358206886078</c:v>
                </c:pt>
                <c:pt idx="10">
                  <c:v>-16797.80290511312</c:v>
                </c:pt>
                <c:pt idx="11">
                  <c:v>-3143.0837441812582</c:v>
                </c:pt>
                <c:pt idx="12">
                  <c:v>-13749.771152570636</c:v>
                </c:pt>
                <c:pt idx="13">
                  <c:v>-13425.36739790536</c:v>
                </c:pt>
                <c:pt idx="14">
                  <c:v>-11389.294588556386</c:v>
                </c:pt>
                <c:pt idx="15">
                  <c:v>-13039.7159056005</c:v>
                </c:pt>
                <c:pt idx="16">
                  <c:v>-11208.68231558198</c:v>
                </c:pt>
                <c:pt idx="17">
                  <c:v>-8952.0488742459165</c:v>
                </c:pt>
                <c:pt idx="18">
                  <c:v>-7959.1010038231998</c:v>
                </c:pt>
                <c:pt idx="19">
                  <c:v>-4900.7200691425387</c:v>
                </c:pt>
                <c:pt idx="20">
                  <c:v>-8609.1139140700288</c:v>
                </c:pt>
                <c:pt idx="21">
                  <c:v>-2814.9520818793244</c:v>
                </c:pt>
                <c:pt idx="22">
                  <c:v>-7691.1308020058241</c:v>
                </c:pt>
                <c:pt idx="23">
                  <c:v>-4104.7498673251648</c:v>
                </c:pt>
                <c:pt idx="24">
                  <c:v>-5955.8787839403849</c:v>
                </c:pt>
                <c:pt idx="25">
                  <c:v>2178.0639457603629</c:v>
                </c:pt>
                <c:pt idx="26">
                  <c:v>-4461.5243441964212</c:v>
                </c:pt>
                <c:pt idx="27">
                  <c:v>-1484.6055975132931</c:v>
                </c:pt>
                <c:pt idx="28">
                  <c:v>-2594.0313808363371</c:v>
                </c:pt>
                <c:pt idx="29">
                  <c:v>11221.447020653952</c:v>
                </c:pt>
                <c:pt idx="30">
                  <c:v>3267.0329845447368</c:v>
                </c:pt>
                <c:pt idx="31">
                  <c:v>1240.345576155355</c:v>
                </c:pt>
                <c:pt idx="32">
                  <c:v>3593.8441688273724</c:v>
                </c:pt>
                <c:pt idx="33">
                  <c:v>11967.601571909761</c:v>
                </c:pt>
                <c:pt idx="34">
                  <c:v>6166.7006903423562</c:v>
                </c:pt>
                <c:pt idx="35">
                  <c:v>101.799808774952</c:v>
                </c:pt>
                <c:pt idx="36">
                  <c:v>2591.7504938536358</c:v>
                </c:pt>
                <c:pt idx="37">
                  <c:v>-136.45006907755669</c:v>
                </c:pt>
                <c:pt idx="38">
                  <c:v>10456.640116797176</c:v>
                </c:pt>
                <c:pt idx="39">
                  <c:v>244.26811467437892</c:v>
                </c:pt>
                <c:pt idx="40">
                  <c:v>3689.0227031008008</c:v>
                </c:pt>
                <c:pt idx="41">
                  <c:v>8303.0058151650046</c:v>
                </c:pt>
                <c:pt idx="42">
                  <c:v>14786.527902264679</c:v>
                </c:pt>
                <c:pt idx="43">
                  <c:v>10333.904370666407</c:v>
                </c:pt>
                <c:pt idx="44">
                  <c:v>9563.8040892008103</c:v>
                </c:pt>
                <c:pt idx="45">
                  <c:v>737.61245882747971</c:v>
                </c:pt>
                <c:pt idx="46">
                  <c:v>3901.039893773489</c:v>
                </c:pt>
                <c:pt idx="47">
                  <c:v>18460.146293140981</c:v>
                </c:pt>
                <c:pt idx="48">
                  <c:v>5238.7277907528351</c:v>
                </c:pt>
                <c:pt idx="49">
                  <c:v>2336.2919118389273</c:v>
                </c:pt>
                <c:pt idx="50">
                  <c:v>9726.4868454581883</c:v>
                </c:pt>
                <c:pt idx="51">
                  <c:v>11318.909814125267</c:v>
                </c:pt>
                <c:pt idx="52">
                  <c:v>4825.0392193304524</c:v>
                </c:pt>
                <c:pt idx="53">
                  <c:v>13171.361906531934</c:v>
                </c:pt>
                <c:pt idx="54">
                  <c:v>3152.838656399259</c:v>
                </c:pt>
                <c:pt idx="55">
                  <c:v>13068</c:v>
                </c:pt>
                <c:pt idx="56">
                  <c:v>15180</c:v>
                </c:pt>
                <c:pt idx="57">
                  <c:v>6468</c:v>
                </c:pt>
                <c:pt idx="58">
                  <c:v>17952</c:v>
                </c:pt>
                <c:pt idx="59">
                  <c:v>6072</c:v>
                </c:pt>
                <c:pt idx="60">
                  <c:v>8448</c:v>
                </c:pt>
                <c:pt idx="61">
                  <c:v>6468</c:v>
                </c:pt>
                <c:pt idx="62">
                  <c:v>3696</c:v>
                </c:pt>
                <c:pt idx="63">
                  <c:v>19800</c:v>
                </c:pt>
              </c:numCache>
            </c:numRef>
          </c:val>
        </c:ser>
        <c:ser>
          <c:idx val="7"/>
          <c:order val="2"/>
          <c:tx>
            <c:v>Region Diff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val>
            <c:numRef>
              <c:f>Model!$P$28:$P$91</c:f>
              <c:numCache>
                <c:formatCode>#,##0_);[Red]\(#,##0\)</c:formatCode>
                <c:ptCount val="64"/>
                <c:pt idx="0">
                  <c:v>-53720.429718902633</c:v>
                </c:pt>
                <c:pt idx="1">
                  <c:v>-51326.622023719006</c:v>
                </c:pt>
                <c:pt idx="2">
                  <c:v>-45683.23301677659</c:v>
                </c:pt>
                <c:pt idx="3">
                  <c:v>-34825.344928572194</c:v>
                </c:pt>
                <c:pt idx="4">
                  <c:v>-32352.361327918028</c:v>
                </c:pt>
                <c:pt idx="5">
                  <c:v>-32249.601110179676</c:v>
                </c:pt>
                <c:pt idx="6">
                  <c:v>-30146.225013484087</c:v>
                </c:pt>
                <c:pt idx="7">
                  <c:v>-24415.769617831495</c:v>
                </c:pt>
                <c:pt idx="8">
                  <c:v>-27733.886787232888</c:v>
                </c:pt>
                <c:pt idx="9">
                  <c:v>-27509.835820688608</c:v>
                </c:pt>
                <c:pt idx="10">
                  <c:v>-25282.80290511312</c:v>
                </c:pt>
                <c:pt idx="11">
                  <c:v>-18638.083744181258</c:v>
                </c:pt>
                <c:pt idx="12">
                  <c:v>-18420.771152570636</c:v>
                </c:pt>
                <c:pt idx="13">
                  <c:v>-19666.36739790536</c:v>
                </c:pt>
                <c:pt idx="14">
                  <c:v>-14692.294588556386</c:v>
                </c:pt>
                <c:pt idx="15">
                  <c:v>-18884.7159056005</c:v>
                </c:pt>
                <c:pt idx="16">
                  <c:v>-13851.68231558198</c:v>
                </c:pt>
                <c:pt idx="17">
                  <c:v>-11775.048874245917</c:v>
                </c:pt>
                <c:pt idx="18">
                  <c:v>-11310.1010038232</c:v>
                </c:pt>
                <c:pt idx="19">
                  <c:v>-10315.720069142539</c:v>
                </c:pt>
                <c:pt idx="20">
                  <c:v>-10904.113914070029</c:v>
                </c:pt>
                <c:pt idx="21">
                  <c:v>-9729.9520818793244</c:v>
                </c:pt>
                <c:pt idx="22">
                  <c:v>-8882.1308020058241</c:v>
                </c:pt>
                <c:pt idx="23">
                  <c:v>-9303.7498673251648</c:v>
                </c:pt>
                <c:pt idx="24">
                  <c:v>-8250.8787839403849</c:v>
                </c:pt>
                <c:pt idx="25">
                  <c:v>-10134.936054239637</c:v>
                </c:pt>
                <c:pt idx="26">
                  <c:v>-4596.5243441964212</c:v>
                </c:pt>
                <c:pt idx="27">
                  <c:v>-4259.6055975132931</c:v>
                </c:pt>
                <c:pt idx="28">
                  <c:v>-8703.0313808363371</c:v>
                </c:pt>
                <c:pt idx="29">
                  <c:v>-4273.5529793460482</c:v>
                </c:pt>
                <c:pt idx="30">
                  <c:v>-3779.9670154552632</c:v>
                </c:pt>
                <c:pt idx="31">
                  <c:v>-7508.654423844645</c:v>
                </c:pt>
                <c:pt idx="32">
                  <c:v>-7399.1558311726276</c:v>
                </c:pt>
                <c:pt idx="33">
                  <c:v>-3131.3984280902387</c:v>
                </c:pt>
                <c:pt idx="34">
                  <c:v>-6600.2993096576438</c:v>
                </c:pt>
                <c:pt idx="35">
                  <c:v>-1797.200191225048</c:v>
                </c:pt>
                <c:pt idx="36">
                  <c:v>-1551.2495061463642</c:v>
                </c:pt>
                <c:pt idx="37">
                  <c:v>-5643.4500690775567</c:v>
                </c:pt>
                <c:pt idx="38">
                  <c:v>-5288.3598832028238</c:v>
                </c:pt>
                <c:pt idx="39">
                  <c:v>-2328.7318853256211</c:v>
                </c:pt>
                <c:pt idx="40">
                  <c:v>52.022703100800754</c:v>
                </c:pt>
                <c:pt idx="41">
                  <c:v>-3407.9941848349954</c:v>
                </c:pt>
                <c:pt idx="42">
                  <c:v>-2732.4720977353213</c:v>
                </c:pt>
                <c:pt idx="43">
                  <c:v>-2697.095629333593</c:v>
                </c:pt>
                <c:pt idx="44">
                  <c:v>-2688.1959107991893</c:v>
                </c:pt>
                <c:pt idx="45">
                  <c:v>2644.6124588274797</c:v>
                </c:pt>
                <c:pt idx="46">
                  <c:v>2904.039893773489</c:v>
                </c:pt>
                <c:pt idx="47">
                  <c:v>2965.1462931409824</c:v>
                </c:pt>
                <c:pt idx="48">
                  <c:v>-928.27220924716494</c:v>
                </c:pt>
                <c:pt idx="49">
                  <c:v>4243.2919118389273</c:v>
                </c:pt>
                <c:pt idx="50">
                  <c:v>-136.5131545418115</c:v>
                </c:pt>
                <c:pt idx="51">
                  <c:v>-128.09018587473327</c:v>
                </c:pt>
                <c:pt idx="52">
                  <c:v>-21.960780669547596</c:v>
                </c:pt>
                <c:pt idx="53">
                  <c:v>8.3619065319340251</c:v>
                </c:pt>
                <c:pt idx="54">
                  <c:v>21.838656399259186</c:v>
                </c:pt>
                <c:pt idx="55">
                  <c:v>37</c:v>
                </c:pt>
                <c:pt idx="56">
                  <c:v>37</c:v>
                </c:pt>
                <c:pt idx="57">
                  <c:v>37</c:v>
                </c:pt>
                <c:pt idx="58">
                  <c:v>37</c:v>
                </c:pt>
                <c:pt idx="59">
                  <c:v>37</c:v>
                </c:pt>
                <c:pt idx="60">
                  <c:v>37</c:v>
                </c:pt>
                <c:pt idx="61">
                  <c:v>37</c:v>
                </c:pt>
                <c:pt idx="62">
                  <c:v>37</c:v>
                </c:pt>
                <c:pt idx="63">
                  <c:v>37</c:v>
                </c:pt>
              </c:numCache>
            </c:numRef>
          </c:val>
        </c:ser>
        <c:ser>
          <c:idx val="0"/>
          <c:order val="3"/>
          <c:tx>
            <c:v>Mixed Diff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val>
            <c:numRef>
              <c:f>Model!$S$28:$S$91</c:f>
              <c:numCache>
                <c:formatCode>#,##0_);[Red]\(#,##0\)</c:formatCode>
                <c:ptCount val="64"/>
                <c:pt idx="0">
                  <c:v>-39194.429718902633</c:v>
                </c:pt>
                <c:pt idx="1">
                  <c:v>-46664.622023719006</c:v>
                </c:pt>
                <c:pt idx="2">
                  <c:v>-31157.23301677659</c:v>
                </c:pt>
                <c:pt idx="3">
                  <c:v>-33156.344928572194</c:v>
                </c:pt>
                <c:pt idx="4">
                  <c:v>-29006.361327918028</c:v>
                </c:pt>
                <c:pt idx="5">
                  <c:v>-30679.601110179676</c:v>
                </c:pt>
                <c:pt idx="6">
                  <c:v>-25780.225013484087</c:v>
                </c:pt>
                <c:pt idx="7">
                  <c:v>-22888.769617831495</c:v>
                </c:pt>
                <c:pt idx="8">
                  <c:v>-21394.886787232888</c:v>
                </c:pt>
                <c:pt idx="9">
                  <c:v>-13279.835820688608</c:v>
                </c:pt>
                <c:pt idx="10">
                  <c:v>-18943.80290511312</c:v>
                </c:pt>
                <c:pt idx="11">
                  <c:v>-7104.0837441812582</c:v>
                </c:pt>
                <c:pt idx="12">
                  <c:v>-14975.771152570636</c:v>
                </c:pt>
                <c:pt idx="13">
                  <c:v>-15004.36739790536</c:v>
                </c:pt>
                <c:pt idx="14">
                  <c:v>-12277.294588556386</c:v>
                </c:pt>
                <c:pt idx="15">
                  <c:v>-14518.7159056005</c:v>
                </c:pt>
                <c:pt idx="16">
                  <c:v>-11930.68231558198</c:v>
                </c:pt>
                <c:pt idx="17">
                  <c:v>-9711.0488742459165</c:v>
                </c:pt>
                <c:pt idx="18">
                  <c:v>-8852.1010038231998</c:v>
                </c:pt>
                <c:pt idx="19">
                  <c:v>-6322.7200691425387</c:v>
                </c:pt>
                <c:pt idx="20">
                  <c:v>-9235.1139140700288</c:v>
                </c:pt>
                <c:pt idx="21">
                  <c:v>-4607.9520818793244</c:v>
                </c:pt>
                <c:pt idx="22">
                  <c:v>-8046.1308020058241</c:v>
                </c:pt>
                <c:pt idx="23">
                  <c:v>-5464.7498673251648</c:v>
                </c:pt>
                <c:pt idx="24">
                  <c:v>-6379.8787839403849</c:v>
                </c:pt>
                <c:pt idx="25">
                  <c:v>-935.93605423963709</c:v>
                </c:pt>
                <c:pt idx="26">
                  <c:v>-4549.5243441964212</c:v>
                </c:pt>
                <c:pt idx="27">
                  <c:v>-2239.6055975132931</c:v>
                </c:pt>
                <c:pt idx="28">
                  <c:v>-4140.0313808363371</c:v>
                </c:pt>
                <c:pt idx="29">
                  <c:v>7260.4470206539518</c:v>
                </c:pt>
                <c:pt idx="30">
                  <c:v>1440.0329845447368</c:v>
                </c:pt>
                <c:pt idx="31">
                  <c:v>-972.65442384464495</c:v>
                </c:pt>
                <c:pt idx="32">
                  <c:v>813.84416882737241</c:v>
                </c:pt>
                <c:pt idx="33">
                  <c:v>8106.6015719097613</c:v>
                </c:pt>
                <c:pt idx="34">
                  <c:v>2940.7006903423562</c:v>
                </c:pt>
                <c:pt idx="35">
                  <c:v>-424.200191225048</c:v>
                </c:pt>
                <c:pt idx="36">
                  <c:v>1498.7504938536358</c:v>
                </c:pt>
                <c:pt idx="37">
                  <c:v>-1528.4500690775567</c:v>
                </c:pt>
                <c:pt idx="38">
                  <c:v>6475.6401167971762</c:v>
                </c:pt>
                <c:pt idx="39">
                  <c:v>-438.73188532562108</c:v>
                </c:pt>
                <c:pt idx="40">
                  <c:v>2734.0227031008008</c:v>
                </c:pt>
                <c:pt idx="41">
                  <c:v>5343.0058151650046</c:v>
                </c:pt>
                <c:pt idx="42">
                  <c:v>10359.527902264679</c:v>
                </c:pt>
                <c:pt idx="43">
                  <c:v>7040.904370666407</c:v>
                </c:pt>
                <c:pt idx="44">
                  <c:v>6467.8040892008103</c:v>
                </c:pt>
                <c:pt idx="45">
                  <c:v>1183.6124588274797</c:v>
                </c:pt>
                <c:pt idx="46">
                  <c:v>3613.039893773489</c:v>
                </c:pt>
                <c:pt idx="47">
                  <c:v>14499.146293140982</c:v>
                </c:pt>
                <c:pt idx="48">
                  <c:v>3679.7277907528351</c:v>
                </c:pt>
                <c:pt idx="49">
                  <c:v>2782.2919118389273</c:v>
                </c:pt>
                <c:pt idx="50">
                  <c:v>7233.4868454581883</c:v>
                </c:pt>
                <c:pt idx="51">
                  <c:v>8425.9098141252671</c:v>
                </c:pt>
                <c:pt idx="52">
                  <c:v>3600.0392193304524</c:v>
                </c:pt>
                <c:pt idx="53">
                  <c:v>9845.3619065319344</c:v>
                </c:pt>
                <c:pt idx="54">
                  <c:v>2360.838656399259</c:v>
                </c:pt>
                <c:pt idx="55">
                  <c:v>9775</c:v>
                </c:pt>
                <c:pt idx="56">
                  <c:v>11746</c:v>
                </c:pt>
                <c:pt idx="57">
                  <c:v>5010</c:v>
                </c:pt>
                <c:pt idx="58">
                  <c:v>13425</c:v>
                </c:pt>
                <c:pt idx="59">
                  <c:v>4547</c:v>
                </c:pt>
                <c:pt idx="60">
                  <c:v>6322</c:v>
                </c:pt>
                <c:pt idx="61">
                  <c:v>4843</c:v>
                </c:pt>
                <c:pt idx="62">
                  <c:v>2867</c:v>
                </c:pt>
                <c:pt idx="63">
                  <c:v>14806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416747952"/>
        <c:axId val="420610632"/>
      </c:barChart>
      <c:catAx>
        <c:axId val="416747952"/>
        <c:scaling>
          <c:orientation val="minMax"/>
        </c:scaling>
        <c:delete val="1"/>
        <c:axPos val="b"/>
        <c:majorTickMark val="out"/>
        <c:minorTickMark val="none"/>
        <c:tickLblPos val="nextTo"/>
        <c:crossAx val="420610632"/>
        <c:crosses val="autoZero"/>
        <c:auto val="1"/>
        <c:lblAlgn val="ctr"/>
        <c:lblOffset val="100"/>
        <c:noMultiLvlLbl val="0"/>
      </c:catAx>
      <c:valAx>
        <c:axId val="420610632"/>
        <c:scaling>
          <c:orientation val="minMax"/>
          <c:max val="6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4167479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457200</xdr:colOff>
      <xdr:row>3</xdr:row>
      <xdr:rowOff>138112</xdr:rowOff>
    </xdr:from>
    <xdr:to>
      <xdr:col>34</xdr:col>
      <xdr:colOff>171450</xdr:colOff>
      <xdr:row>18</xdr:row>
      <xdr:rowOff>23812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590550</xdr:colOff>
      <xdr:row>1</xdr:row>
      <xdr:rowOff>28576</xdr:rowOff>
    </xdr:from>
    <xdr:to>
      <xdr:col>21</xdr:col>
      <xdr:colOff>190500</xdr:colOff>
      <xdr:row>21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19051</xdr:colOff>
      <xdr:row>22</xdr:row>
      <xdr:rowOff>28575</xdr:rowOff>
    </xdr:from>
    <xdr:to>
      <xdr:col>31</xdr:col>
      <xdr:colOff>114301</xdr:colOff>
      <xdr:row>36</xdr:row>
      <xdr:rowOff>161925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209551</xdr:colOff>
      <xdr:row>22</xdr:row>
      <xdr:rowOff>47625</xdr:rowOff>
    </xdr:from>
    <xdr:to>
      <xdr:col>38</xdr:col>
      <xdr:colOff>152401</xdr:colOff>
      <xdr:row>36</xdr:row>
      <xdr:rowOff>171450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171450</xdr:colOff>
      <xdr:row>21</xdr:row>
      <xdr:rowOff>104775</xdr:rowOff>
    </xdr:from>
    <xdr:to>
      <xdr:col>10</xdr:col>
      <xdr:colOff>523875</xdr:colOff>
      <xdr:row>41</xdr:row>
      <xdr:rowOff>38100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180975</xdr:colOff>
      <xdr:row>1</xdr:row>
      <xdr:rowOff>19050</xdr:rowOff>
    </xdr:from>
    <xdr:to>
      <xdr:col>10</xdr:col>
      <xdr:colOff>495300</xdr:colOff>
      <xdr:row>21</xdr:row>
      <xdr:rowOff>28575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21</xdr:row>
      <xdr:rowOff>123825</xdr:rowOff>
    </xdr:from>
    <xdr:to>
      <xdr:col>21</xdr:col>
      <xdr:colOff>190500</xdr:colOff>
      <xdr:row>40</xdr:row>
      <xdr:rowOff>152400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9524</xdr:colOff>
      <xdr:row>0</xdr:row>
      <xdr:rowOff>180975</xdr:rowOff>
    </xdr:from>
    <xdr:to>
      <xdr:col>38</xdr:col>
      <xdr:colOff>171450</xdr:colOff>
      <xdr:row>21</xdr:row>
      <xdr:rowOff>142875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ssica.stephen\Documents\IPT\GOM%20Amend%2041%20Charters\Amend41_analysis_ALL_ForHi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Model"/>
      <sheetName val="Raw Permit Data"/>
      <sheetName val="Mode Percentages"/>
      <sheetName val="Charter Regions"/>
      <sheetName val="For Hire Vessels"/>
      <sheetName val="Individual Pass Cap"/>
      <sheetName val="Tiers"/>
      <sheetName val="Regions"/>
      <sheetName val="Avg CBT Wt by region"/>
      <sheetName val="Avg Wt by Mode"/>
      <sheetName val="Drop Down lists"/>
    </sheetNames>
    <sheetDataSet>
      <sheetData sheetId="0" refreshError="1"/>
      <sheetData sheetId="1">
        <row r="93">
          <cell r="M93" t="str">
            <v>Region</v>
          </cell>
          <cell r="P93" t="str">
            <v>Vessels</v>
          </cell>
          <cell r="Q93" t="str">
            <v>86-13/03-13</v>
          </cell>
          <cell r="R93" t="str">
            <v>03-13</v>
          </cell>
          <cell r="S93" t="str">
            <v>86-13/03-13</v>
          </cell>
          <cell r="T93" t="str">
            <v>03-13</v>
          </cell>
        </row>
        <row r="94">
          <cell r="M94" t="str">
            <v>AL + MS</v>
          </cell>
          <cell r="P94">
            <v>170</v>
          </cell>
          <cell r="Q94">
            <v>0.34651306353989636</v>
          </cell>
          <cell r="R94">
            <v>0.31494635843943092</v>
          </cell>
          <cell r="S94">
            <v>1220.1336460881291</v>
          </cell>
          <cell r="T94">
            <v>1108.9817068343727</v>
          </cell>
        </row>
        <row r="95">
          <cell r="M95" t="str">
            <v>FLW - Keys+ Non-Gulf</v>
          </cell>
          <cell r="P95">
            <v>105</v>
          </cell>
          <cell r="Q95">
            <v>1.0546307645746824E-3</v>
          </cell>
          <cell r="R95">
            <v>4.6704546356403164E-4</v>
          </cell>
          <cell r="S95">
            <v>6.0123997683276649</v>
          </cell>
          <cell r="T95">
            <v>2.6626039475183747</v>
          </cell>
        </row>
        <row r="96">
          <cell r="M96" t="str">
            <v>FLW - Panhandle</v>
          </cell>
          <cell r="P96">
            <v>274</v>
          </cell>
          <cell r="Q96">
            <v>0.47749776803752375</v>
          </cell>
          <cell r="R96">
            <v>0.52241480233333815</v>
          </cell>
          <cell r="S96">
            <v>1043.1757808294221</v>
          </cell>
          <cell r="T96">
            <v>1141.3047469953876</v>
          </cell>
        </row>
        <row r="97">
          <cell r="M97" t="str">
            <v>FLW - Peninsula</v>
          </cell>
          <cell r="P97">
            <v>425</v>
          </cell>
          <cell r="Q97">
            <v>6.5124175994262243E-3</v>
          </cell>
          <cell r="R97">
            <v>7.3104870784767642E-3</v>
          </cell>
          <cell r="S97">
            <v>9.1725486470977362</v>
          </cell>
          <cell r="T97">
            <v>10.296606035708685</v>
          </cell>
        </row>
        <row r="98">
          <cell r="M98" t="str">
            <v>LA</v>
          </cell>
          <cell r="P98">
            <v>119</v>
          </cell>
          <cell r="Q98">
            <v>0.14766329852728621</v>
          </cell>
          <cell r="R98">
            <v>0.13126421012450643</v>
          </cell>
          <cell r="S98">
            <v>742.78361763389512</v>
          </cell>
          <cell r="T98">
            <v>660.29206874394572</v>
          </cell>
        </row>
        <row r="99">
          <cell r="M99" t="str">
            <v>TX</v>
          </cell>
          <cell r="P99">
            <v>219</v>
          </cell>
          <cell r="Q99">
            <v>2.0758821531292729E-2</v>
          </cell>
          <cell r="R99">
            <v>2.3597096560683796E-2</v>
          </cell>
          <cell r="S99">
            <v>56.740778852200123</v>
          </cell>
          <cell r="T99">
            <v>64.498730599202375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essica.stephen\Documents\IPT\GOM%20Amend%2041%20Charters\Amend41_analysis_ALL_ForHir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ssica A Stephen" refreshedDate="42737.440035069441" createdVersion="4" refreshedVersion="4" minRefreshableVersion="3" recordCount="1312">
  <cacheSource type="worksheet">
    <worksheetSource ref="A1:K1313" sheet="Raw Permit Data" r:id="rId2"/>
  </cacheSource>
  <cacheFields count="11">
    <cacheField name="Component" numFmtId="0">
      <sharedItems count="2">
        <s v="CH"/>
        <s v="HB"/>
      </sharedItems>
    </cacheField>
    <cacheField name="VESID" numFmtId="0">
      <sharedItems containsMixedTypes="1" containsNumber="1" containsInteger="1" minValue="259998" maxValue="1272248"/>
    </cacheField>
    <cacheField name="Vessel Name" numFmtId="0">
      <sharedItems/>
    </cacheField>
    <cacheField name="Fishery Code" numFmtId="0">
      <sharedItems/>
    </cacheField>
    <cacheField name="cpnum" numFmtId="0">
      <sharedItems containsSemiMixedTypes="0" containsString="0" containsNumber="1" containsInteger="1" minValue="2" maxValue="1696"/>
    </cacheField>
    <cacheField name="Permit baseline passenger capacity" numFmtId="0">
      <sharedItems containsSemiMixedTypes="0" containsString="0" containsNumber="1" containsInteger="1" minValue="6" maxValue="237" count="77">
        <n v="6"/>
        <n v="37"/>
        <n v="25"/>
        <n v="42"/>
        <n v="49"/>
        <n v="9"/>
        <n v="22"/>
        <n v="27"/>
        <n v="33"/>
        <n v="28"/>
        <n v="137"/>
        <n v="15"/>
        <n v="55"/>
        <n v="44"/>
        <n v="45"/>
        <n v="20"/>
        <n v="10"/>
        <n v="16"/>
        <n v="12"/>
        <n v="32"/>
        <n v="21"/>
        <n v="50"/>
        <n v="36"/>
        <n v="149"/>
        <n v="24"/>
        <n v="38"/>
        <n v="79"/>
        <n v="67"/>
        <n v="14"/>
        <n v="64"/>
        <n v="29"/>
        <n v="142"/>
        <n v="48"/>
        <n v="75"/>
        <n v="17"/>
        <n v="18"/>
        <n v="13"/>
        <n v="23"/>
        <n v="19"/>
        <n v="26"/>
        <n v="30"/>
        <n v="31"/>
        <n v="77"/>
        <n v="34"/>
        <n v="35"/>
        <n v="46"/>
        <n v="144"/>
        <n v="58"/>
        <n v="54"/>
        <n v="51"/>
        <n v="100"/>
        <n v="97"/>
        <n v="108"/>
        <n v="147"/>
        <n v="47"/>
        <n v="115"/>
        <n v="136"/>
        <n v="87"/>
        <n v="89"/>
        <n v="99"/>
        <n v="133"/>
        <n v="150"/>
        <n v="85"/>
        <n v="53"/>
        <n v="57"/>
        <n v="63"/>
        <n v="66"/>
        <n v="71"/>
        <n v="68"/>
        <n v="62"/>
        <n v="78"/>
        <n v="95"/>
        <n v="146"/>
        <n v="84"/>
        <n v="93"/>
        <n v="121"/>
        <n v="237"/>
      </sharedItems>
    </cacheField>
    <cacheField name="Passenger Capacity" numFmtId="0">
      <sharedItems containsSemiMixedTypes="0" containsString="0" containsNumber="1" containsInteger="1" minValue="1" maxValue="152" count="76">
        <n v="6"/>
        <n v="42"/>
        <n v="14"/>
        <n v="15"/>
        <n v="16"/>
        <n v="10"/>
        <n v="13"/>
        <n v="50"/>
        <n v="38"/>
        <n v="152"/>
        <n v="12"/>
        <n v="20"/>
        <n v="22"/>
        <n v="24"/>
        <n v="49"/>
        <n v="8"/>
        <n v="17"/>
        <n v="18"/>
        <n v="19"/>
        <n v="21"/>
        <n v="23"/>
        <n v="25"/>
        <n v="26"/>
        <n v="27"/>
        <n v="28"/>
        <n v="30"/>
        <n v="31"/>
        <n v="32"/>
        <n v="34"/>
        <n v="35"/>
        <n v="36"/>
        <n v="37"/>
        <n v="40"/>
        <n v="41"/>
        <n v="44"/>
        <n v="45"/>
        <n v="46"/>
        <n v="48"/>
        <n v="51"/>
        <n v="85"/>
        <n v="89"/>
        <n v="97"/>
        <n v="100"/>
        <n v="108"/>
        <n v="123"/>
        <n v="149"/>
        <n v="72"/>
        <n v="115"/>
        <n v="131"/>
        <n v="75"/>
        <n v="78"/>
        <n v="82"/>
        <n v="99"/>
        <n v="117"/>
        <n v="150"/>
        <n v="52"/>
        <n v="53"/>
        <n v="54"/>
        <n v="55"/>
        <n v="56"/>
        <n v="58"/>
        <n v="60"/>
        <n v="62"/>
        <n v="64"/>
        <n v="67"/>
        <n v="68"/>
        <n v="79"/>
        <n v="93"/>
        <n v="107"/>
        <n v="124"/>
        <n v="127"/>
        <n v="129"/>
        <n v="132"/>
        <n v="138"/>
        <n v="1" u="1"/>
        <n v="4" u="1"/>
      </sharedItems>
    </cacheField>
    <cacheField name="Lesser of Two" numFmtId="0">
      <sharedItems containsSemiMixedTypes="0" containsString="0" containsNumber="1" containsInteger="1" minValue="1" maxValue="150" count="72">
        <n v="6"/>
        <n v="42"/>
        <n v="10"/>
        <n v="15"/>
        <n v="16"/>
        <n v="13"/>
        <n v="50"/>
        <n v="38"/>
        <n v="79"/>
        <n v="12"/>
        <n v="20"/>
        <n v="22"/>
        <n v="24"/>
        <n v="49"/>
        <n v="14"/>
        <n v="17"/>
        <n v="18"/>
        <n v="19"/>
        <n v="21"/>
        <n v="23"/>
        <n v="25"/>
        <n v="26"/>
        <n v="27"/>
        <n v="28"/>
        <n v="30"/>
        <n v="31"/>
        <n v="32"/>
        <n v="34"/>
        <n v="35"/>
        <n v="36"/>
        <n v="37"/>
        <n v="40"/>
        <n v="41"/>
        <n v="44"/>
        <n v="45"/>
        <n v="46"/>
        <n v="48"/>
        <n v="51"/>
        <n v="85"/>
        <n v="97"/>
        <n v="108"/>
        <n v="123"/>
        <n v="149"/>
        <n v="72"/>
        <n v="115"/>
        <n v="131"/>
        <n v="75"/>
        <n v="78"/>
        <n v="82"/>
        <n v="99"/>
        <n v="117"/>
        <n v="150"/>
        <n v="52"/>
        <n v="53"/>
        <n v="54"/>
        <n v="55"/>
        <n v="56"/>
        <n v="58"/>
        <n v="60"/>
        <n v="62"/>
        <n v="64"/>
        <n v="67"/>
        <n v="66"/>
        <n v="93"/>
        <n v="107"/>
        <n v="124"/>
        <n v="127"/>
        <n v="129"/>
        <n v="132"/>
        <n v="138"/>
        <n v="1" u="1"/>
        <n v="4" u="1"/>
      </sharedItems>
    </cacheField>
    <cacheField name="Homeport State" numFmtId="0">
      <sharedItems/>
    </cacheField>
    <cacheField name="Homeport County" numFmtId="0">
      <sharedItems/>
    </cacheField>
    <cacheField name="New State" numFmtId="0">
      <sharedItems count="9">
        <s v="FL_Pen"/>
        <s v="FL_Pan"/>
        <s v="FL_Keys"/>
        <s v="LA"/>
        <s v="TX"/>
        <s v="VOOG"/>
        <s v="MS"/>
        <s v="AL"/>
        <s v="OOG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12">
  <r>
    <x v="0"/>
    <s v="FL9929MU"/>
    <s v="DAYBREAKER"/>
    <s v="RCG"/>
    <n v="883"/>
    <x v="0"/>
    <x v="0"/>
    <x v="0"/>
    <s v="FL"/>
    <s v="CHARLOTTE"/>
    <x v="0"/>
  </r>
  <r>
    <x v="0"/>
    <n v="618201"/>
    <s v="LAURA ANN"/>
    <s v="RCG"/>
    <n v="899"/>
    <x v="0"/>
    <x v="0"/>
    <x v="0"/>
    <s v="FL"/>
    <s v="BAY"/>
    <x v="1"/>
  </r>
  <r>
    <x v="0"/>
    <n v="609460"/>
    <s v="MISS BARBARA ANN"/>
    <s v="RCG"/>
    <n v="565"/>
    <x v="0"/>
    <x v="0"/>
    <x v="0"/>
    <s v="FL"/>
    <s v="MONROE"/>
    <x v="2"/>
  </r>
  <r>
    <x v="0"/>
    <n v="1000164"/>
    <s v="HAMMERHEAD"/>
    <s v="RCG"/>
    <n v="1466"/>
    <x v="0"/>
    <x v="0"/>
    <x v="0"/>
    <s v="FL"/>
    <s v="CHARLOTTE"/>
    <x v="0"/>
  </r>
  <r>
    <x v="0"/>
    <n v="926270"/>
    <s v="NOTHIN MATTERS"/>
    <s v="RCG"/>
    <n v="46"/>
    <x v="0"/>
    <x v="0"/>
    <x v="0"/>
    <s v="FL"/>
    <s v="OKALOOSA"/>
    <x v="1"/>
  </r>
  <r>
    <x v="0"/>
    <n v="1075595"/>
    <s v="ISLAND GIRL"/>
    <s v="RCG"/>
    <n v="78"/>
    <x v="0"/>
    <x v="0"/>
    <x v="0"/>
    <s v="FL"/>
    <s v="CHARLOTTE"/>
    <x v="0"/>
  </r>
  <r>
    <x v="0"/>
    <s v="FL6539HN"/>
    <s v="LISA ANN"/>
    <s v="RCG"/>
    <n v="349"/>
    <x v="0"/>
    <x v="0"/>
    <x v="0"/>
    <s v="FL"/>
    <s v="CHARLOTTE"/>
    <x v="0"/>
  </r>
  <r>
    <x v="0"/>
    <s v="FL1268KF"/>
    <s v="MISS AUBREY"/>
    <s v="RCG"/>
    <n v="1569"/>
    <x v="0"/>
    <x v="0"/>
    <x v="0"/>
    <s v="FL"/>
    <s v="CHARLOTTE"/>
    <x v="0"/>
  </r>
  <r>
    <x v="0"/>
    <s v="FL7102FH"/>
    <s v="PELAGIC"/>
    <s v="RCG"/>
    <n v="1562"/>
    <x v="0"/>
    <x v="0"/>
    <x v="0"/>
    <s v="FL"/>
    <s v="CHARLOTTE"/>
    <x v="0"/>
  </r>
  <r>
    <x v="0"/>
    <n v="1091601"/>
    <s v="THE MANGROVE"/>
    <s v="RCG"/>
    <n v="169"/>
    <x v="0"/>
    <x v="0"/>
    <x v="0"/>
    <s v="LA"/>
    <s v="PLAQUEMINES"/>
    <x v="3"/>
  </r>
  <r>
    <x v="0"/>
    <s v="LA1752FD"/>
    <s v="UNNAMED"/>
    <s v="RCG"/>
    <n v="825"/>
    <x v="1"/>
    <x v="0"/>
    <x v="0"/>
    <s v="LA"/>
    <s v="ST CHARLES"/>
    <x v="3"/>
  </r>
  <r>
    <x v="0"/>
    <s v="FL7025LZ"/>
    <s v="UNNAMED"/>
    <s v="RCG"/>
    <n v="366"/>
    <x v="2"/>
    <x v="0"/>
    <x v="0"/>
    <s v="FL"/>
    <s v="OKALOOSA"/>
    <x v="1"/>
  </r>
  <r>
    <x v="0"/>
    <s v="FL8077BA"/>
    <s v="UNNAMED"/>
    <s v="RCG"/>
    <n v="738"/>
    <x v="0"/>
    <x v="0"/>
    <x v="0"/>
    <s v="FL"/>
    <s v="BAY"/>
    <x v="1"/>
  </r>
  <r>
    <x v="0"/>
    <s v="TX9048CC"/>
    <s v="UNNAMED"/>
    <s v="RCG"/>
    <n v="1076"/>
    <x v="0"/>
    <x v="0"/>
    <x v="0"/>
    <s v="TX"/>
    <s v="CALHOUN"/>
    <x v="1"/>
  </r>
  <r>
    <x v="0"/>
    <s v="FL5745NF"/>
    <s v="REDEMPTION SONG"/>
    <s v="RCG"/>
    <n v="1611"/>
    <x v="0"/>
    <x v="0"/>
    <x v="0"/>
    <s v="FL"/>
    <s v="CHARLOTTE"/>
    <x v="0"/>
  </r>
  <r>
    <x v="0"/>
    <s v="TX8179DC"/>
    <s v="ALUMACRAFT"/>
    <s v="RCG"/>
    <n v="543"/>
    <x v="3"/>
    <x v="0"/>
    <x v="0"/>
    <s v="TX"/>
    <s v="BRAZORIA"/>
    <x v="4"/>
  </r>
  <r>
    <x v="0"/>
    <n v="906575"/>
    <s v="REEL ACTION"/>
    <s v="RCG"/>
    <n v="1252"/>
    <x v="0"/>
    <x v="0"/>
    <x v="0"/>
    <s v="FL"/>
    <s v="CHARLOTTE"/>
    <x v="0"/>
  </r>
  <r>
    <x v="0"/>
    <s v="FL6898HX"/>
    <s v="UNNAMED"/>
    <s v="RCG"/>
    <n v="1587"/>
    <x v="0"/>
    <x v="0"/>
    <x v="0"/>
    <s v="FL"/>
    <s v="CHARLOTTE"/>
    <x v="0"/>
  </r>
  <r>
    <x v="0"/>
    <s v="LA3048FX"/>
    <s v="1/2 NELSON"/>
    <s v="RCG"/>
    <n v="1501"/>
    <x v="0"/>
    <x v="0"/>
    <x v="0"/>
    <s v="LA"/>
    <s v="CALCASIEU"/>
    <x v="3"/>
  </r>
  <r>
    <x v="0"/>
    <s v="FL4541NR"/>
    <s v="UNNAMED"/>
    <s v="RCG"/>
    <n v="24"/>
    <x v="0"/>
    <x v="0"/>
    <x v="0"/>
    <s v="FL"/>
    <s v="CHARLOTTE"/>
    <x v="0"/>
  </r>
  <r>
    <x v="0"/>
    <s v="FL9115MG"/>
    <s v="UNNAMED"/>
    <s v="RCG"/>
    <n v="959"/>
    <x v="0"/>
    <x v="0"/>
    <x v="0"/>
    <s v="FL"/>
    <s v="CHARLOTTE"/>
    <x v="0"/>
  </r>
  <r>
    <x v="0"/>
    <s v="FL8981NK"/>
    <s v="WISE GUY II"/>
    <s v="RCG"/>
    <n v="982"/>
    <x v="0"/>
    <x v="0"/>
    <x v="0"/>
    <s v="FL"/>
    <s v="CHARLOTTE"/>
    <x v="0"/>
  </r>
  <r>
    <x v="0"/>
    <s v="FL9831MT"/>
    <s v="YELLOWFIN"/>
    <s v="RCG"/>
    <n v="1455"/>
    <x v="0"/>
    <x v="0"/>
    <x v="0"/>
    <s v="FL"/>
    <s v="CHARLOTTE"/>
    <x v="0"/>
  </r>
  <r>
    <x v="0"/>
    <s v="LA0589DD"/>
    <s v="27 OCEANMASTER"/>
    <s v="RCG"/>
    <n v="50"/>
    <x v="0"/>
    <x v="0"/>
    <x v="0"/>
    <s v="LA"/>
    <s v="TERREBONNE"/>
    <x v="3"/>
  </r>
  <r>
    <x v="0"/>
    <s v="FL2868HK"/>
    <s v="3RD DEGREE"/>
    <s v="RCG"/>
    <n v="265"/>
    <x v="0"/>
    <x v="0"/>
    <x v="0"/>
    <s v="FL"/>
    <s v="MONROE"/>
    <x v="2"/>
  </r>
  <r>
    <x v="0"/>
    <n v="687939"/>
    <s v="86 PROOF"/>
    <s v="RCG"/>
    <n v="70"/>
    <x v="0"/>
    <x v="0"/>
    <x v="0"/>
    <s v="FL"/>
    <s v="MIAMI-DADE"/>
    <x v="5"/>
  </r>
  <r>
    <x v="0"/>
    <s v="MI6351AZ"/>
    <s v="9 BALL"/>
    <s v="RCG"/>
    <n v="1060"/>
    <x v="0"/>
    <x v="0"/>
    <x v="0"/>
    <s v="MS"/>
    <s v="HARRISON"/>
    <x v="6"/>
  </r>
  <r>
    <x v="0"/>
    <n v="1033164"/>
    <s v="ANGLERS DREAM"/>
    <s v="RCG"/>
    <n v="821"/>
    <x v="4"/>
    <x v="1"/>
    <x v="1"/>
    <s v="FL"/>
    <s v="CHARLOTTE"/>
    <x v="0"/>
  </r>
  <r>
    <x v="0"/>
    <s v="AL2492HR"/>
    <s v="A PAIR A DICE"/>
    <s v="RCG"/>
    <n v="798"/>
    <x v="0"/>
    <x v="0"/>
    <x v="0"/>
    <s v="AL"/>
    <s v="BALDWIN"/>
    <x v="7"/>
  </r>
  <r>
    <x v="0"/>
    <s v="FL3236PF"/>
    <s v="A SALT WEAPON"/>
    <s v="RCG"/>
    <n v="836"/>
    <x v="5"/>
    <x v="0"/>
    <x v="0"/>
    <s v="FL"/>
    <s v="ESCAMBIA"/>
    <x v="1"/>
  </r>
  <r>
    <x v="0"/>
    <s v="TX6409DE"/>
    <s v="ABOUT TIME II"/>
    <s v="RCG"/>
    <n v="777"/>
    <x v="0"/>
    <x v="0"/>
    <x v="0"/>
    <s v="TX"/>
    <s v="GALVESTON"/>
    <x v="4"/>
  </r>
  <r>
    <x v="0"/>
    <s v="FL3335JH"/>
    <s v="GROUPER HUNTER"/>
    <s v="RCG"/>
    <n v="1504"/>
    <x v="0"/>
    <x v="0"/>
    <x v="0"/>
    <s v="FL"/>
    <s v="CITRUS"/>
    <x v="0"/>
  </r>
  <r>
    <x v="0"/>
    <n v="685771"/>
    <s v="ABRACADABRA"/>
    <s v="RCG"/>
    <n v="810"/>
    <x v="0"/>
    <x v="0"/>
    <x v="0"/>
    <s v="TX"/>
    <s v="JEFFERSON"/>
    <x v="4"/>
  </r>
  <r>
    <x v="0"/>
    <n v="597814"/>
    <s v="ACTION VI"/>
    <s v="RCG"/>
    <n v="480"/>
    <x v="0"/>
    <x v="0"/>
    <x v="0"/>
    <s v="TX"/>
    <s v="BRAZORIA"/>
    <x v="4"/>
  </r>
  <r>
    <x v="0"/>
    <s v="LA6985EP"/>
    <s v="ACTIONCRAFT"/>
    <s v="RCG"/>
    <n v="58"/>
    <x v="0"/>
    <x v="0"/>
    <x v="0"/>
    <s v="LA"/>
    <s v="TERREBONNE"/>
    <x v="3"/>
  </r>
  <r>
    <x v="0"/>
    <s v="LA9700GB"/>
    <s v="ADIOS"/>
    <s v="HRCG"/>
    <n v="1284"/>
    <x v="0"/>
    <x v="0"/>
    <x v="0"/>
    <s v="LA"/>
    <s v="TERREBONNE"/>
    <x v="3"/>
  </r>
  <r>
    <x v="0"/>
    <s v="TX6828BB"/>
    <s v="ADVENTURE ONE"/>
    <s v="RCG"/>
    <n v="594"/>
    <x v="0"/>
    <x v="0"/>
    <x v="0"/>
    <s v="TX"/>
    <s v="HARRIS"/>
    <x v="4"/>
  </r>
  <r>
    <x v="0"/>
    <s v="FL8764RC"/>
    <s v="HANG EM HIGH"/>
    <s v="RCG"/>
    <n v="219"/>
    <x v="0"/>
    <x v="0"/>
    <x v="0"/>
    <s v="FL"/>
    <s v="CITRUS"/>
    <x v="0"/>
  </r>
  <r>
    <x v="0"/>
    <n v="578052"/>
    <s v="AFTERNOON DELIGHT III"/>
    <s v="RCG"/>
    <n v="1594"/>
    <x v="0"/>
    <x v="0"/>
    <x v="0"/>
    <s v="FL"/>
    <s v="MONROE"/>
    <x v="2"/>
  </r>
  <r>
    <x v="0"/>
    <n v="951097"/>
    <s v="AKELA"/>
    <s v="RCG"/>
    <n v="945"/>
    <x v="0"/>
    <x v="0"/>
    <x v="0"/>
    <s v="TX"/>
    <s v="BRAZORIA"/>
    <x v="4"/>
  </r>
  <r>
    <x v="0"/>
    <n v="638533"/>
    <s v="AL LE"/>
    <s v="RCG"/>
    <n v="1643"/>
    <x v="0"/>
    <x v="0"/>
    <x v="0"/>
    <s v="FL"/>
    <s v="OKALOOSA"/>
    <x v="1"/>
  </r>
  <r>
    <x v="0"/>
    <s v="FL8392LL"/>
    <s v="ALESSA"/>
    <s v="RCG"/>
    <n v="130"/>
    <x v="0"/>
    <x v="0"/>
    <x v="0"/>
    <s v="FL"/>
    <s v="MONROE"/>
    <x v="2"/>
  </r>
  <r>
    <x v="0"/>
    <n v="1127404"/>
    <s v="ALIBI II"/>
    <s v="RCG"/>
    <n v="833"/>
    <x v="0"/>
    <x v="0"/>
    <x v="0"/>
    <s v="AL"/>
    <s v="BALDWIN"/>
    <x v="7"/>
  </r>
  <r>
    <x v="0"/>
    <s v="AL1796RE"/>
    <s v="ALL IN"/>
    <s v="RCG"/>
    <n v="1028"/>
    <x v="0"/>
    <x v="0"/>
    <x v="0"/>
    <s v="AL"/>
    <s v="BALDWIN"/>
    <x v="7"/>
  </r>
  <r>
    <x v="0"/>
    <s v="LA7704FT"/>
    <s v="ALL IN"/>
    <s v="RCG"/>
    <n v="569"/>
    <x v="0"/>
    <x v="0"/>
    <x v="0"/>
    <s v="LA"/>
    <s v="PLAQUEMINES"/>
    <x v="3"/>
  </r>
  <r>
    <x v="0"/>
    <s v="FL9977PN"/>
    <s v="ALL JACKD UP"/>
    <s v="RCG"/>
    <n v="170"/>
    <x v="0"/>
    <x v="0"/>
    <x v="0"/>
    <s v="FL"/>
    <s v="ESCAMBIA"/>
    <x v="1"/>
  </r>
  <r>
    <x v="0"/>
    <n v="657642"/>
    <s v="AL-LIN"/>
    <s v="RCG"/>
    <n v="568"/>
    <x v="0"/>
    <x v="0"/>
    <x v="0"/>
    <s v="FL"/>
    <s v="OKALOOSA"/>
    <x v="1"/>
  </r>
  <r>
    <x v="0"/>
    <n v="985413"/>
    <s v="ALLISON JANE"/>
    <s v="RCG"/>
    <n v="950"/>
    <x v="0"/>
    <x v="0"/>
    <x v="0"/>
    <s v="FL"/>
    <s v="MONROE"/>
    <x v="2"/>
  </r>
  <r>
    <x v="0"/>
    <n v="656563"/>
    <s v="ALYSE ALLYN"/>
    <s v="RCG"/>
    <n v="623"/>
    <x v="0"/>
    <x v="0"/>
    <x v="0"/>
    <s v="TX"/>
    <s v="NUECES"/>
    <x v="4"/>
  </r>
  <r>
    <x v="0"/>
    <n v="664459"/>
    <s v="AMBERJACK"/>
    <s v="RCG"/>
    <n v="286"/>
    <x v="0"/>
    <x v="0"/>
    <x v="0"/>
    <s v="MS"/>
    <s v="HARRISON"/>
    <x v="6"/>
  </r>
  <r>
    <x v="0"/>
    <n v="292202"/>
    <s v="ANCIENT MARINER"/>
    <s v="RCG"/>
    <n v="1415"/>
    <x v="0"/>
    <x v="0"/>
    <x v="0"/>
    <s v="LA"/>
    <s v="LAFOURCHE"/>
    <x v="3"/>
  </r>
  <r>
    <x v="0"/>
    <s v="FL8383SJ"/>
    <s v="HANG EM HIGH 2"/>
    <s v="RCG"/>
    <n v="353"/>
    <x v="0"/>
    <x v="0"/>
    <x v="0"/>
    <s v="FL"/>
    <s v="CITRUS"/>
    <x v="0"/>
  </r>
  <r>
    <x v="0"/>
    <s v="FL9260PC"/>
    <s v="HANG EM HIGH II"/>
    <s v="RCG"/>
    <n v="908"/>
    <x v="0"/>
    <x v="0"/>
    <x v="0"/>
    <s v="FL"/>
    <s v="CITRUS"/>
    <x v="0"/>
  </r>
  <r>
    <x v="0"/>
    <n v="1255730"/>
    <s v="ANNABEL"/>
    <s v="RCG"/>
    <n v="1083"/>
    <x v="0"/>
    <x v="0"/>
    <x v="0"/>
    <s v="TX"/>
    <s v="ARANSAS"/>
    <x v="4"/>
  </r>
  <r>
    <x v="0"/>
    <n v="923218"/>
    <s v="ANNABEL C"/>
    <s v="RCG"/>
    <n v="915"/>
    <x v="0"/>
    <x v="0"/>
    <x v="0"/>
    <s v="FL"/>
    <s v="MONROE"/>
    <x v="2"/>
  </r>
  <r>
    <x v="0"/>
    <n v="1089714"/>
    <s v="ANNS DREAM 2"/>
    <s v="RCG"/>
    <n v="405"/>
    <x v="0"/>
    <x v="0"/>
    <x v="0"/>
    <s v="TX"/>
    <s v="BRAZORIA"/>
    <x v="4"/>
  </r>
  <r>
    <x v="0"/>
    <n v="571236"/>
    <s v="ANOTHER GETAWAY"/>
    <s v="RCG"/>
    <n v="1056"/>
    <x v="0"/>
    <x v="0"/>
    <x v="0"/>
    <s v="AL"/>
    <s v="BALDWIN"/>
    <x v="7"/>
  </r>
  <r>
    <x v="0"/>
    <s v="FL7985JX"/>
    <s v="HOG TIDE"/>
    <s v="RCG"/>
    <n v="208"/>
    <x v="6"/>
    <x v="0"/>
    <x v="0"/>
    <s v="FL"/>
    <s v="CITRUS"/>
    <x v="0"/>
  </r>
  <r>
    <x v="0"/>
    <s v="FL3979HA"/>
    <s v="JOB SITE"/>
    <s v="RCG"/>
    <n v="1478"/>
    <x v="0"/>
    <x v="0"/>
    <x v="0"/>
    <s v="FL"/>
    <s v="CITRUS"/>
    <x v="0"/>
  </r>
  <r>
    <x v="0"/>
    <s v="LA5760FD"/>
    <s v="ARCHANGEL"/>
    <s v="RCG"/>
    <n v="1350"/>
    <x v="0"/>
    <x v="0"/>
    <x v="0"/>
    <s v="LA"/>
    <s v="VERMILION"/>
    <x v="3"/>
  </r>
  <r>
    <x v="0"/>
    <s v="FL1694JA"/>
    <s v="KING CLAM"/>
    <s v="RCG"/>
    <n v="234"/>
    <x v="0"/>
    <x v="0"/>
    <x v="0"/>
    <s v="FL"/>
    <s v="CITRUS"/>
    <x v="0"/>
  </r>
  <r>
    <x v="0"/>
    <s v="FL7422NT"/>
    <s v="ARMY ONE"/>
    <s v="RCG"/>
    <n v="1253"/>
    <x v="7"/>
    <x v="0"/>
    <x v="0"/>
    <s v="FL"/>
    <s v="OKALOOSA"/>
    <x v="1"/>
  </r>
  <r>
    <x v="0"/>
    <n v="1253891"/>
    <s v="A-SALT WEAPON"/>
    <s v="RCG"/>
    <n v="1667"/>
    <x v="0"/>
    <x v="0"/>
    <x v="0"/>
    <s v="LA"/>
    <s v="VERMILLION"/>
    <x v="3"/>
  </r>
  <r>
    <x v="0"/>
    <n v="1229489"/>
    <s v="LADY C"/>
    <s v="RCG"/>
    <n v="362"/>
    <x v="0"/>
    <x v="0"/>
    <x v="0"/>
    <s v="FL"/>
    <s v="CITRUS"/>
    <x v="0"/>
  </r>
  <r>
    <x v="0"/>
    <s v="TX6281AW"/>
    <s v="ASHLEY FAITH"/>
    <s v="RCG"/>
    <n v="967"/>
    <x v="0"/>
    <x v="0"/>
    <x v="0"/>
    <s v="TX"/>
    <s v="GALVESTON"/>
    <x v="4"/>
  </r>
  <r>
    <x v="0"/>
    <s v="FL3211NG"/>
    <s v="RANGER"/>
    <s v="RCG"/>
    <n v="1436"/>
    <x v="0"/>
    <x v="0"/>
    <x v="0"/>
    <s v="FL"/>
    <s v="CITRUS"/>
    <x v="0"/>
  </r>
  <r>
    <x v="0"/>
    <s v="FL1723PK"/>
    <s v="RED EDDIE OR KNOT"/>
    <s v="RCG"/>
    <n v="1296"/>
    <x v="0"/>
    <x v="0"/>
    <x v="0"/>
    <s v="FL"/>
    <s v="CITRUS"/>
    <x v="0"/>
  </r>
  <r>
    <x v="0"/>
    <s v="FL7957PF"/>
    <s v="THE DON"/>
    <s v="RCG"/>
    <n v="911"/>
    <x v="0"/>
    <x v="0"/>
    <x v="0"/>
    <s v="FL"/>
    <s v="CITRUS"/>
    <x v="0"/>
  </r>
  <r>
    <x v="0"/>
    <s v="FL3292HK"/>
    <s v="B T F"/>
    <s v="RCG"/>
    <n v="1013"/>
    <x v="0"/>
    <x v="0"/>
    <x v="0"/>
    <s v="FL"/>
    <s v="MONROE"/>
    <x v="2"/>
  </r>
  <r>
    <x v="0"/>
    <n v="952623"/>
    <s v="BABY BLUE"/>
    <s v="RCG"/>
    <n v="1140"/>
    <x v="0"/>
    <x v="0"/>
    <x v="0"/>
    <s v="AL"/>
    <s v="BALDWIN"/>
    <x v="7"/>
  </r>
  <r>
    <x v="0"/>
    <s v="LA8160FW"/>
    <s v="BABY GIRL"/>
    <s v="RCG"/>
    <n v="516"/>
    <x v="0"/>
    <x v="0"/>
    <x v="0"/>
    <s v="LA"/>
    <s v="PLAQUEMINES"/>
    <x v="3"/>
  </r>
  <r>
    <x v="0"/>
    <s v="MI1216BU"/>
    <s v="BABY J"/>
    <s v="HRCG"/>
    <n v="1358"/>
    <x v="8"/>
    <x v="0"/>
    <x v="0"/>
    <s v="MS"/>
    <s v="HARRISON"/>
    <x v="6"/>
  </r>
  <r>
    <x v="0"/>
    <n v="1158184"/>
    <s v="BABY LEE"/>
    <s v="RCG"/>
    <n v="860"/>
    <x v="0"/>
    <x v="0"/>
    <x v="0"/>
    <s v="FL"/>
    <s v="OKALOOSA"/>
    <x v="1"/>
  </r>
  <r>
    <x v="0"/>
    <s v="FL2582LU"/>
    <s v="BACK ATCHA"/>
    <s v="RCG"/>
    <n v="1113"/>
    <x v="0"/>
    <x v="0"/>
    <x v="0"/>
    <s v="FL"/>
    <s v="BAY"/>
    <x v="1"/>
  </r>
  <r>
    <x v="0"/>
    <s v="FL5885JL"/>
    <s v="BACK PORCH"/>
    <s v="RCG"/>
    <n v="1114"/>
    <x v="0"/>
    <x v="0"/>
    <x v="0"/>
    <s v="FL"/>
    <s v="BAY"/>
    <x v="1"/>
  </r>
  <r>
    <x v="0"/>
    <n v="1087964"/>
    <s v="BACKLASH"/>
    <s v="RCG"/>
    <n v="204"/>
    <x v="0"/>
    <x v="0"/>
    <x v="0"/>
    <s v="FL"/>
    <s v="OKALOOSA"/>
    <x v="1"/>
  </r>
  <r>
    <x v="0"/>
    <n v="973799"/>
    <s v="BACKLASH"/>
    <s v="RCG"/>
    <n v="403"/>
    <x v="0"/>
    <x v="0"/>
    <x v="0"/>
    <s v="TX"/>
    <s v="NUECES"/>
    <x v="4"/>
  </r>
  <r>
    <x v="0"/>
    <s v="TX4461AL"/>
    <s v="BACKLASH 3"/>
    <s v="RCG"/>
    <n v="41"/>
    <x v="0"/>
    <x v="0"/>
    <x v="0"/>
    <s v="TX"/>
    <s v="BRAZORIA"/>
    <x v="4"/>
  </r>
  <r>
    <x v="0"/>
    <s v="AL2483AY"/>
    <s v="BAD HABIT"/>
    <s v="RCG"/>
    <n v="179"/>
    <x v="0"/>
    <x v="0"/>
    <x v="0"/>
    <s v="AL"/>
    <s v="BALDWIN"/>
    <x v="7"/>
  </r>
  <r>
    <x v="0"/>
    <n v="1172111"/>
    <s v="THREE VS"/>
    <s v="RCG"/>
    <n v="1553"/>
    <x v="0"/>
    <x v="0"/>
    <x v="0"/>
    <s v="FL"/>
    <s v="CITRUS"/>
    <x v="0"/>
  </r>
  <r>
    <x v="0"/>
    <n v="1194068"/>
    <s v="BAD INTENTIONS"/>
    <s v="RCG"/>
    <n v="1091"/>
    <x v="9"/>
    <x v="0"/>
    <x v="0"/>
    <s v="TX"/>
    <s v="GALVESTON"/>
    <x v="4"/>
  </r>
  <r>
    <x v="0"/>
    <n v="1066881"/>
    <s v="BADFISH"/>
    <s v="RCG"/>
    <n v="1081"/>
    <x v="0"/>
    <x v="0"/>
    <x v="0"/>
    <s v="TX"/>
    <s v="NUECES"/>
    <x v="4"/>
  </r>
  <r>
    <x v="0"/>
    <s v="FL3212LL"/>
    <s v="BAIT STEALER"/>
    <s v="RCG"/>
    <n v="30"/>
    <x v="0"/>
    <x v="0"/>
    <x v="0"/>
    <s v="FL"/>
    <s v="MONROE"/>
    <x v="2"/>
  </r>
  <r>
    <x v="0"/>
    <s v="FL9618HR"/>
    <s v="BAKE BEAN"/>
    <s v="RCG"/>
    <n v="127"/>
    <x v="0"/>
    <x v="0"/>
    <x v="0"/>
    <s v="FL"/>
    <s v="OKALOOSA"/>
    <x v="1"/>
  </r>
  <r>
    <x v="0"/>
    <s v="TX3673WP"/>
    <s v="BALLYHOO"/>
    <s v="RCG"/>
    <n v="436"/>
    <x v="0"/>
    <x v="0"/>
    <x v="0"/>
    <s v="TX"/>
    <s v="NUECES"/>
    <x v="4"/>
  </r>
  <r>
    <x v="0"/>
    <s v="FL3552NA"/>
    <s v="TRIPLE XXX"/>
    <s v="RCG"/>
    <n v="1148"/>
    <x v="0"/>
    <x v="0"/>
    <x v="0"/>
    <s v="FL"/>
    <s v="CITRUS"/>
    <x v="0"/>
  </r>
  <r>
    <x v="0"/>
    <n v="509651"/>
    <s v="BARRACUDA"/>
    <s v="RCG"/>
    <n v="805"/>
    <x v="0"/>
    <x v="0"/>
    <x v="0"/>
    <s v="FL"/>
    <s v="OKALOOSA"/>
    <x v="1"/>
  </r>
  <r>
    <x v="0"/>
    <s v="FL4004NG"/>
    <s v="U HOOK UM"/>
    <s v="RCG"/>
    <n v="1377"/>
    <x v="0"/>
    <x v="0"/>
    <x v="0"/>
    <s v="FL"/>
    <s v="CITRUS"/>
    <x v="0"/>
  </r>
  <r>
    <x v="0"/>
    <s v="TX4177DM"/>
    <s v="BASTANTE"/>
    <s v="RCG"/>
    <n v="296"/>
    <x v="0"/>
    <x v="0"/>
    <x v="0"/>
    <s v="TX"/>
    <s v="NUECES"/>
    <x v="4"/>
  </r>
  <r>
    <x v="0"/>
    <s v="FL5629RY"/>
    <s v="UNNAMED"/>
    <s v="RCG"/>
    <n v="378"/>
    <x v="0"/>
    <x v="0"/>
    <x v="0"/>
    <s v="FL"/>
    <s v="CITRUS"/>
    <x v="0"/>
  </r>
  <r>
    <x v="0"/>
    <s v="AL1150AN"/>
    <s v="BEACHS"/>
    <s v="RCG"/>
    <n v="44"/>
    <x v="0"/>
    <x v="0"/>
    <x v="0"/>
    <s v="AL"/>
    <s v="MOBILE"/>
    <x v="7"/>
  </r>
  <r>
    <x v="0"/>
    <s v="FL7736NP"/>
    <s v="UNNAMED"/>
    <s v="RCG"/>
    <n v="1689"/>
    <x v="0"/>
    <x v="0"/>
    <x v="0"/>
    <s v="FL"/>
    <s v="CITRUS"/>
    <x v="0"/>
  </r>
  <r>
    <x v="0"/>
    <s v="FL9507JX"/>
    <s v="UNNAMED"/>
    <s v="RCG"/>
    <n v="1074"/>
    <x v="4"/>
    <x v="0"/>
    <x v="0"/>
    <s v="FL"/>
    <s v="CITRUS"/>
    <x v="0"/>
  </r>
  <r>
    <x v="0"/>
    <n v="908210"/>
    <s v="SEA MARVEL"/>
    <s v="HRCG"/>
    <n v="1520"/>
    <x v="0"/>
    <x v="0"/>
    <x v="0"/>
    <s v="FL"/>
    <s v="COLLIER"/>
    <x v="0"/>
  </r>
  <r>
    <x v="0"/>
    <n v="1046843"/>
    <s v="BIG DEAL"/>
    <s v="RCG"/>
    <n v="783"/>
    <x v="0"/>
    <x v="0"/>
    <x v="0"/>
    <s v="FL"/>
    <s v="OKALOOSA"/>
    <x v="1"/>
  </r>
  <r>
    <x v="0"/>
    <n v="1201815"/>
    <s v="A AND B II"/>
    <s v="RCG"/>
    <n v="320"/>
    <x v="0"/>
    <x v="0"/>
    <x v="0"/>
    <s v="FL"/>
    <s v="COLLIER"/>
    <x v="0"/>
  </r>
  <r>
    <x v="0"/>
    <s v="FL3226EV"/>
    <s v="BLUE RUNNER"/>
    <s v="RCG"/>
    <n v="1526"/>
    <x v="0"/>
    <x v="0"/>
    <x v="0"/>
    <s v="FL"/>
    <s v="COLLIER"/>
    <x v="0"/>
  </r>
  <r>
    <x v="0"/>
    <n v="658070"/>
    <s v="BIG ONE"/>
    <s v="RCG"/>
    <n v="987"/>
    <x v="0"/>
    <x v="0"/>
    <x v="0"/>
    <s v="FL"/>
    <s v="MONROE"/>
    <x v="2"/>
  </r>
  <r>
    <x v="0"/>
    <s v="FL9937BL"/>
    <s v="BIG RED"/>
    <s v="RCG"/>
    <n v="176"/>
    <x v="0"/>
    <x v="0"/>
    <x v="0"/>
    <s v="FL"/>
    <s v="OKALOOSA"/>
    <x v="1"/>
  </r>
  <r>
    <x v="0"/>
    <n v="1225451"/>
    <s v="BULLISH REWARD III"/>
    <s v="RCG"/>
    <n v="1134"/>
    <x v="10"/>
    <x v="0"/>
    <x v="0"/>
    <s v="FL"/>
    <s v="COLLIER"/>
    <x v="0"/>
  </r>
  <r>
    <x v="0"/>
    <n v="648277"/>
    <s v="BIG TIME"/>
    <s v="HRCG"/>
    <n v="1313"/>
    <x v="0"/>
    <x v="0"/>
    <x v="0"/>
    <s v="FL"/>
    <s v="BAY"/>
    <x v="1"/>
  </r>
  <r>
    <x v="0"/>
    <n v="971337"/>
    <s v="CAPT MARVEL"/>
    <s v="RCG"/>
    <n v="644"/>
    <x v="0"/>
    <x v="0"/>
    <x v="0"/>
    <s v="FL"/>
    <s v="COLLIER"/>
    <x v="0"/>
  </r>
  <r>
    <x v="0"/>
    <n v="1153693"/>
    <s v="BIG ZULU"/>
    <s v="RCG"/>
    <n v="1657"/>
    <x v="0"/>
    <x v="0"/>
    <x v="0"/>
    <s v="FL"/>
    <s v="ESCAMBIA"/>
    <x v="1"/>
  </r>
  <r>
    <x v="0"/>
    <n v="1188549"/>
    <s v="BIG ZULU II"/>
    <s v="RCG"/>
    <n v="247"/>
    <x v="0"/>
    <x v="0"/>
    <x v="0"/>
    <s v="FL"/>
    <s v="ESCAMBIA"/>
    <x v="1"/>
  </r>
  <r>
    <x v="0"/>
    <n v="614027"/>
    <s v="BILL BUSTERS"/>
    <s v="RCG"/>
    <n v="446"/>
    <x v="0"/>
    <x v="0"/>
    <x v="0"/>
    <s v="TX"/>
    <s v="NUECES"/>
    <x v="4"/>
  </r>
  <r>
    <x v="0"/>
    <s v="FL7431GE"/>
    <s v="BILL COLLECTOR"/>
    <s v="RCG"/>
    <n v="1208"/>
    <x v="0"/>
    <x v="0"/>
    <x v="0"/>
    <s v="FL"/>
    <s v="OKALOOSA"/>
    <x v="1"/>
  </r>
  <r>
    <x v="0"/>
    <n v="953752"/>
    <s v="BILLISTIC"/>
    <s v="RCG"/>
    <n v="231"/>
    <x v="0"/>
    <x v="0"/>
    <x v="0"/>
    <s v="DE"/>
    <s v="KENT"/>
    <x v="5"/>
  </r>
  <r>
    <x v="0"/>
    <s v="FL3737JA"/>
    <s v="CAROLE ANN II"/>
    <s v="RCG"/>
    <n v="650"/>
    <x v="0"/>
    <x v="0"/>
    <x v="0"/>
    <s v="FL"/>
    <s v="COLLIER"/>
    <x v="0"/>
  </r>
  <r>
    <x v="0"/>
    <s v="LA6997GD"/>
    <s v="BITE ME III"/>
    <s v="RCG"/>
    <n v="1542"/>
    <x v="0"/>
    <x v="0"/>
    <x v="0"/>
    <s v="LA"/>
    <s v="PLAQUEMINES"/>
    <x v="3"/>
  </r>
  <r>
    <x v="0"/>
    <s v="FL5722SJ"/>
    <s v="BLACK BETTY"/>
    <s v="RCG"/>
    <n v="866"/>
    <x v="0"/>
    <x v="0"/>
    <x v="0"/>
    <s v="FL"/>
    <s v="MONROE"/>
    <x v="2"/>
  </r>
  <r>
    <x v="0"/>
    <s v="FL1089RC"/>
    <s v="BLACK FLAG"/>
    <s v="RCG"/>
    <n v="518"/>
    <x v="0"/>
    <x v="0"/>
    <x v="0"/>
    <s v="FL"/>
    <s v="SANTA ROSA"/>
    <x v="1"/>
  </r>
  <r>
    <x v="0"/>
    <s v="TX9635KB"/>
    <s v="BLACK HOOK III"/>
    <s v="RCG"/>
    <n v="871"/>
    <x v="0"/>
    <x v="0"/>
    <x v="0"/>
    <s v="TX"/>
    <s v="MATAGORDA"/>
    <x v="4"/>
  </r>
  <r>
    <x v="0"/>
    <n v="936813"/>
    <s v="BLESSED ADVENTURE"/>
    <s v="RCG"/>
    <n v="80"/>
    <x v="0"/>
    <x v="0"/>
    <x v="0"/>
    <s v="FL"/>
    <s v="OKALOOSA"/>
    <x v="1"/>
  </r>
  <r>
    <x v="0"/>
    <s v="LA6631GD"/>
    <s v="BLIND FAITH"/>
    <s v="RCG"/>
    <n v="529"/>
    <x v="0"/>
    <x v="0"/>
    <x v="0"/>
    <s v="LA"/>
    <s v="PLAQUEMINES"/>
    <x v="3"/>
  </r>
  <r>
    <x v="0"/>
    <s v="TX4560BA"/>
    <s v="BLIND FAITH II"/>
    <s v="RCG"/>
    <n v="566"/>
    <x v="0"/>
    <x v="0"/>
    <x v="0"/>
    <s v="TX"/>
    <s v="BRAZORIA"/>
    <x v="4"/>
  </r>
  <r>
    <x v="0"/>
    <n v="1170478"/>
    <s v="BLOODSPORT"/>
    <s v="RCG"/>
    <n v="966"/>
    <x v="0"/>
    <x v="0"/>
    <x v="0"/>
    <s v="AL"/>
    <s v="BALDWIN"/>
    <x v="7"/>
  </r>
  <r>
    <x v="0"/>
    <n v="1139316"/>
    <s v="BLUE MOON"/>
    <s v="RCG"/>
    <n v="608"/>
    <x v="0"/>
    <x v="0"/>
    <x v="0"/>
    <s v="DE"/>
    <s v="NEW CASTLE"/>
    <x v="5"/>
  </r>
  <r>
    <x v="0"/>
    <s v="FL4943NA"/>
    <s v="CONNIE JEAN"/>
    <s v="RCG"/>
    <n v="476"/>
    <x v="0"/>
    <x v="0"/>
    <x v="0"/>
    <s v="FL"/>
    <s v="COLLIER"/>
    <x v="0"/>
  </r>
  <r>
    <x v="0"/>
    <s v="FL6975SG"/>
    <s v="BLUE RUNNER"/>
    <s v="RCG"/>
    <n v="469"/>
    <x v="0"/>
    <x v="0"/>
    <x v="0"/>
    <s v="FL"/>
    <s v="ESCAMBIA"/>
    <x v="1"/>
  </r>
  <r>
    <x v="0"/>
    <n v="946955"/>
    <s v="BLUE RUNNER II"/>
    <s v="RCG"/>
    <n v="488"/>
    <x v="0"/>
    <x v="0"/>
    <x v="0"/>
    <s v="FL"/>
    <s v="OKALOOSA"/>
    <x v="1"/>
  </r>
  <r>
    <x v="0"/>
    <s v="LA6141GD"/>
    <s v="BLUE WAVE"/>
    <s v="RCG"/>
    <n v="246"/>
    <x v="0"/>
    <x v="0"/>
    <x v="0"/>
    <s v="LA"/>
    <s v="TERREBONNE"/>
    <x v="3"/>
  </r>
  <r>
    <x v="0"/>
    <n v="1036067"/>
    <s v="CUDA"/>
    <s v="RCG"/>
    <n v="1362"/>
    <x v="0"/>
    <x v="0"/>
    <x v="0"/>
    <s v="FL"/>
    <s v="COLLIER"/>
    <x v="0"/>
  </r>
  <r>
    <x v="0"/>
    <s v="AL2042SS"/>
    <s v="BLUEWATER MAFIA"/>
    <s v="RCG"/>
    <n v="551"/>
    <x v="11"/>
    <x v="0"/>
    <x v="0"/>
    <s v="TX"/>
    <s v="MATAGORDA"/>
    <x v="4"/>
  </r>
  <r>
    <x v="0"/>
    <s v="TX9311HY"/>
    <s v="BOAT"/>
    <s v="RCG"/>
    <n v="515"/>
    <x v="0"/>
    <x v="0"/>
    <x v="0"/>
    <s v="TX"/>
    <s v="GALVESTON"/>
    <x v="4"/>
  </r>
  <r>
    <x v="0"/>
    <n v="1270320"/>
    <s v="DALIS II"/>
    <s v="RCG"/>
    <n v="994"/>
    <x v="0"/>
    <x v="0"/>
    <x v="0"/>
    <s v="FL"/>
    <s v="COLLIER"/>
    <x v="0"/>
  </r>
  <r>
    <x v="0"/>
    <n v="934563"/>
    <s v="DALIS III"/>
    <s v="RCG"/>
    <n v="1441"/>
    <x v="0"/>
    <x v="0"/>
    <x v="0"/>
    <s v="FL"/>
    <s v="COLLIER"/>
    <x v="0"/>
  </r>
  <r>
    <x v="0"/>
    <s v="MI4883BA"/>
    <s v="BOJOHLA"/>
    <s v="RCG"/>
    <n v="1117"/>
    <x v="0"/>
    <x v="0"/>
    <x v="0"/>
    <s v="MS"/>
    <s v="HARRISON"/>
    <x v="6"/>
  </r>
  <r>
    <x v="0"/>
    <n v="622433"/>
    <s v="BOLL WEEVIL"/>
    <s v="RCG"/>
    <n v="151"/>
    <x v="0"/>
    <x v="0"/>
    <x v="0"/>
    <s v="AL"/>
    <s v="BALDWIN"/>
    <x v="7"/>
  </r>
  <r>
    <x v="0"/>
    <s v="FL6095FT"/>
    <s v="DARK THIRTY"/>
    <s v="RCG"/>
    <n v="1629"/>
    <x v="0"/>
    <x v="0"/>
    <x v="0"/>
    <s v="FL"/>
    <s v="COLLIER"/>
    <x v="0"/>
  </r>
  <r>
    <x v="0"/>
    <n v="1085809"/>
    <s v="BOTTOM LINE"/>
    <s v="RCG"/>
    <n v="7"/>
    <x v="0"/>
    <x v="0"/>
    <x v="0"/>
    <s v="FL"/>
    <s v="BAY"/>
    <x v="1"/>
  </r>
  <r>
    <x v="0"/>
    <n v="1084015"/>
    <s v="BOTTOM TIME"/>
    <s v="RCG"/>
    <n v="772"/>
    <x v="0"/>
    <x v="0"/>
    <x v="0"/>
    <s v="TX"/>
    <s v="BRAZORIA"/>
    <x v="4"/>
  </r>
  <r>
    <x v="0"/>
    <s v="FL6693MT"/>
    <s v="DAYDREAMER"/>
    <s v="RCG"/>
    <n v="1475"/>
    <x v="0"/>
    <x v="0"/>
    <x v="0"/>
    <s v="FL"/>
    <s v="COLLIER"/>
    <x v="0"/>
  </r>
  <r>
    <x v="0"/>
    <s v="FL6165EY"/>
    <s v="DOUBLE O SEVEN"/>
    <s v="RCG"/>
    <n v="1405"/>
    <x v="0"/>
    <x v="0"/>
    <x v="0"/>
    <s v="FL"/>
    <s v="COLLIER"/>
    <x v="0"/>
  </r>
  <r>
    <x v="0"/>
    <s v="TX4530JB"/>
    <s v="BOUT TIME"/>
    <s v="RCG"/>
    <n v="1189"/>
    <x v="0"/>
    <x v="0"/>
    <x v="0"/>
    <s v="TX"/>
    <s v="BRAZORIA"/>
    <x v="4"/>
  </r>
  <r>
    <x v="0"/>
    <s v="FL3446EV"/>
    <s v="ENTERPRISE"/>
    <s v="RCG"/>
    <n v="1635"/>
    <x v="0"/>
    <x v="0"/>
    <x v="0"/>
    <s v="FL"/>
    <s v="COLLIER"/>
    <x v="0"/>
  </r>
  <r>
    <x v="0"/>
    <n v="960089"/>
    <s v="BRAVO ZULU"/>
    <s v="RCG"/>
    <n v="1018"/>
    <x v="0"/>
    <x v="0"/>
    <x v="0"/>
    <s v="FL"/>
    <s v="BAY"/>
    <x v="1"/>
  </r>
  <r>
    <x v="0"/>
    <n v="529373"/>
    <s v="BROADWATER"/>
    <s v="RCG"/>
    <n v="1580"/>
    <x v="0"/>
    <x v="0"/>
    <x v="0"/>
    <s v="AL"/>
    <s v="BALDWIN"/>
    <x v="7"/>
  </r>
  <r>
    <x v="0"/>
    <s v="FL6178JA"/>
    <s v="BROWN EYED GIRL"/>
    <s v="HRCG"/>
    <n v="1306"/>
    <x v="0"/>
    <x v="0"/>
    <x v="0"/>
    <s v="FL"/>
    <s v="GULF"/>
    <x v="1"/>
  </r>
  <r>
    <x v="0"/>
    <n v="698471"/>
    <s v="BUENA 4 TUNA"/>
    <s v="RCG"/>
    <n v="642"/>
    <x v="0"/>
    <x v="0"/>
    <x v="0"/>
    <s v="TX"/>
    <s v="NUECES"/>
    <x v="4"/>
  </r>
  <r>
    <x v="0"/>
    <n v="1127410"/>
    <s v="FINDICTIVE"/>
    <s v="RCG"/>
    <n v="185"/>
    <x v="0"/>
    <x v="0"/>
    <x v="0"/>
    <s v="FL"/>
    <s v="COLLIER"/>
    <x v="0"/>
  </r>
  <r>
    <x v="0"/>
    <s v="LA2990FF"/>
    <s v="BUSHWACKER"/>
    <s v="RCG"/>
    <n v="1000"/>
    <x v="0"/>
    <x v="0"/>
    <x v="0"/>
    <s v="LA"/>
    <s v="TERREBONNE"/>
    <x v="3"/>
  </r>
  <r>
    <x v="0"/>
    <n v="1035725"/>
    <s v="CABO LOCO"/>
    <s v="RCG"/>
    <n v="1557"/>
    <x v="0"/>
    <x v="0"/>
    <x v="0"/>
    <s v="TX"/>
    <s v="GALVESTON"/>
    <x v="4"/>
  </r>
  <r>
    <x v="0"/>
    <n v="631220"/>
    <s v="CAJUN AGGIE"/>
    <s v="RCG"/>
    <n v="462"/>
    <x v="0"/>
    <x v="0"/>
    <x v="0"/>
    <s v="LA"/>
    <s v="JEFFERSON"/>
    <x v="3"/>
  </r>
  <r>
    <x v="0"/>
    <s v="LA7608FU"/>
    <s v="CAJUN VENTURE"/>
    <s v="RCG"/>
    <n v="1453"/>
    <x v="0"/>
    <x v="0"/>
    <x v="0"/>
    <s v="LA"/>
    <s v="LAFOURCHE"/>
    <x v="3"/>
  </r>
  <r>
    <x v="0"/>
    <s v="FL1603PF"/>
    <s v="FISH HUNTER"/>
    <s v="RCG"/>
    <n v="1545"/>
    <x v="0"/>
    <x v="0"/>
    <x v="0"/>
    <s v="FL"/>
    <s v="COLLIER"/>
    <x v="0"/>
  </r>
  <r>
    <x v="0"/>
    <n v="1066827"/>
    <s v="CALIENTE"/>
    <s v="RCG"/>
    <n v="200"/>
    <x v="0"/>
    <x v="0"/>
    <x v="0"/>
    <s v="TX"/>
    <s v="NUECES"/>
    <x v="4"/>
  </r>
  <r>
    <x v="0"/>
    <s v="FL5903PZ"/>
    <s v="FISHY BIZNESS"/>
    <s v="RCG"/>
    <n v="1205"/>
    <x v="0"/>
    <x v="0"/>
    <x v="0"/>
    <s v="FL"/>
    <s v="COLLIER"/>
    <x v="0"/>
  </r>
  <r>
    <x v="0"/>
    <s v="LA2037FP"/>
    <s v="CANOOCH"/>
    <s v="RCG"/>
    <n v="367"/>
    <x v="0"/>
    <x v="0"/>
    <x v="0"/>
    <s v="LA"/>
    <s v="TERREBONNE"/>
    <x v="3"/>
  </r>
  <r>
    <x v="0"/>
    <s v="FL1241RC"/>
    <s v="CANT FISH ENOUGH"/>
    <s v="RCG"/>
    <n v="486"/>
    <x v="0"/>
    <x v="0"/>
    <x v="0"/>
    <s v="FL"/>
    <s v="MONROE"/>
    <x v="2"/>
  </r>
  <r>
    <x v="0"/>
    <n v="933533"/>
    <s v="CANVASBACK"/>
    <s v="RCG"/>
    <n v="32"/>
    <x v="0"/>
    <x v="0"/>
    <x v="0"/>
    <s v="NY"/>
    <s v="SUFFOLK"/>
    <x v="5"/>
  </r>
  <r>
    <x v="0"/>
    <n v="1105889"/>
    <s v="CAPT ANDY"/>
    <s v="RCG"/>
    <n v="928"/>
    <x v="0"/>
    <x v="0"/>
    <x v="0"/>
    <s v="FL"/>
    <s v="MONROE"/>
    <x v="2"/>
  </r>
  <r>
    <x v="0"/>
    <s v="FL9977LG"/>
    <s v="GET SOME"/>
    <s v="RCG"/>
    <n v="1549"/>
    <x v="0"/>
    <x v="0"/>
    <x v="0"/>
    <s v="FL"/>
    <s v="COLLIER"/>
    <x v="0"/>
  </r>
  <r>
    <x v="0"/>
    <n v="906768"/>
    <s v="CAPT CONCH"/>
    <s v="RCG"/>
    <n v="478"/>
    <x v="0"/>
    <x v="0"/>
    <x v="0"/>
    <s v="FL"/>
    <s v="MONROE"/>
    <x v="2"/>
  </r>
  <r>
    <x v="0"/>
    <n v="657209"/>
    <s v="CAPT LAW"/>
    <s v="RCG"/>
    <n v="256"/>
    <x v="0"/>
    <x v="0"/>
    <x v="0"/>
    <s v="FL"/>
    <s v="BAY"/>
    <x v="1"/>
  </r>
  <r>
    <x v="0"/>
    <n v="511961"/>
    <s v="CAPT LEE"/>
    <s v="RCG"/>
    <n v="1639"/>
    <x v="0"/>
    <x v="0"/>
    <x v="0"/>
    <s v="FL"/>
    <s v="BAY"/>
    <x v="1"/>
  </r>
  <r>
    <x v="0"/>
    <s v="FL8915CX"/>
    <s v="CAPT MARC"/>
    <s v="RCG"/>
    <n v="1108"/>
    <x v="0"/>
    <x v="0"/>
    <x v="0"/>
    <s v="FL"/>
    <s v="BAY"/>
    <x v="1"/>
  </r>
  <r>
    <x v="0"/>
    <s v="FL9774GM"/>
    <s v="GRAND SLAM"/>
    <s v="RCG"/>
    <n v="538"/>
    <x v="0"/>
    <x v="0"/>
    <x v="0"/>
    <s v="FL"/>
    <s v="COLLIER"/>
    <x v="0"/>
  </r>
  <r>
    <x v="0"/>
    <s v="AL5111LK"/>
    <s v="CAPTAIN HOOK"/>
    <s v="RCG"/>
    <n v="970"/>
    <x v="0"/>
    <x v="0"/>
    <x v="0"/>
    <s v="FL"/>
    <s v="BAY"/>
    <x v="1"/>
  </r>
  <r>
    <x v="0"/>
    <s v="FL8821NE"/>
    <s v="INTIMIDATOR"/>
    <s v="RCG"/>
    <n v="610"/>
    <x v="0"/>
    <x v="0"/>
    <x v="0"/>
    <s v="FL"/>
    <s v="COLLIER"/>
    <x v="0"/>
  </r>
  <r>
    <x v="0"/>
    <n v="964697"/>
    <s v="JOBSITE"/>
    <s v="RCG"/>
    <n v="652"/>
    <x v="0"/>
    <x v="0"/>
    <x v="0"/>
    <s v="FL"/>
    <s v="COLLIER"/>
    <x v="0"/>
  </r>
  <r>
    <x v="0"/>
    <s v="FL0106SK"/>
    <s v="JOLLY ROGERS III"/>
    <s v="RCG"/>
    <n v="668"/>
    <x v="0"/>
    <x v="0"/>
    <x v="0"/>
    <s v="FL"/>
    <s v="COLLIER"/>
    <x v="0"/>
  </r>
  <r>
    <x v="0"/>
    <n v="1125363"/>
    <s v="CAPTS TABLE"/>
    <s v="RCG"/>
    <n v="1399"/>
    <x v="0"/>
    <x v="0"/>
    <x v="0"/>
    <s v="FL"/>
    <s v="BAY"/>
    <x v="1"/>
  </r>
  <r>
    <x v="0"/>
    <n v="534854"/>
    <s v="CAPTS TABLE III"/>
    <s v="RCG"/>
    <n v="37"/>
    <x v="0"/>
    <x v="0"/>
    <x v="0"/>
    <s v="FL"/>
    <s v="BAY"/>
    <x v="1"/>
  </r>
  <r>
    <x v="0"/>
    <n v="1203064"/>
    <s v="CARIB"/>
    <s v="RCG"/>
    <n v="35"/>
    <x v="0"/>
    <x v="0"/>
    <x v="0"/>
    <s v="AL"/>
    <s v="BALDWIN"/>
    <x v="7"/>
  </r>
  <r>
    <x v="0"/>
    <s v="FL4145LJ"/>
    <s v="JUST IN TIME"/>
    <s v="RCG"/>
    <n v="778"/>
    <x v="0"/>
    <x v="0"/>
    <x v="0"/>
    <s v="FL"/>
    <s v="COLLIER"/>
    <x v="0"/>
  </r>
  <r>
    <x v="0"/>
    <n v="1252816"/>
    <s v="CASH CALL"/>
    <s v="RCG"/>
    <n v="254"/>
    <x v="0"/>
    <x v="0"/>
    <x v="0"/>
    <s v="TX"/>
    <s v="MATAGORDA"/>
    <x v="4"/>
  </r>
  <r>
    <x v="0"/>
    <n v="962331"/>
    <s v="CAST OFF II"/>
    <s v="RCG"/>
    <n v="155"/>
    <x v="0"/>
    <x v="0"/>
    <x v="0"/>
    <s v="TX"/>
    <s v="HARRIS"/>
    <x v="4"/>
  </r>
  <r>
    <x v="0"/>
    <n v="680069"/>
    <s v="KUDU"/>
    <s v="RCG"/>
    <n v="708"/>
    <x v="0"/>
    <x v="0"/>
    <x v="0"/>
    <s v="FL"/>
    <s v="COLLIER"/>
    <x v="0"/>
  </r>
  <r>
    <x v="0"/>
    <n v="1224712"/>
    <s v="LINEBREAKER"/>
    <s v="RCG"/>
    <n v="561"/>
    <x v="0"/>
    <x v="0"/>
    <x v="0"/>
    <s v="FL"/>
    <s v="COLLIER"/>
    <x v="0"/>
  </r>
  <r>
    <x v="0"/>
    <s v="FL2795LD"/>
    <s v="CATCH EM ALL"/>
    <s v="RCG"/>
    <n v="1547"/>
    <x v="0"/>
    <x v="0"/>
    <x v="0"/>
    <s v="FL"/>
    <s v="MONROE"/>
    <x v="2"/>
  </r>
  <r>
    <x v="0"/>
    <n v="974500"/>
    <s v="CATCHIT"/>
    <s v="RCG"/>
    <n v="9"/>
    <x v="0"/>
    <x v="0"/>
    <x v="0"/>
    <s v="FL"/>
    <s v="GULF"/>
    <x v="1"/>
  </r>
  <r>
    <x v="0"/>
    <s v="TX1379BS"/>
    <s v="CATILLAC"/>
    <s v="RCG"/>
    <n v="584"/>
    <x v="0"/>
    <x v="0"/>
    <x v="0"/>
    <s v="TX"/>
    <s v="GALVESTON"/>
    <x v="4"/>
  </r>
  <r>
    <x v="0"/>
    <n v="1166517"/>
    <s v="CAZADORA"/>
    <s v="RCG"/>
    <n v="493"/>
    <x v="0"/>
    <x v="0"/>
    <x v="0"/>
    <s v="TX"/>
    <s v="BRAZORIA"/>
    <x v="4"/>
  </r>
  <r>
    <x v="0"/>
    <s v="TX8227EZ"/>
    <s v="CENTURY"/>
    <s v="RCG"/>
    <n v="671"/>
    <x v="0"/>
    <x v="0"/>
    <x v="0"/>
    <s v="TX"/>
    <s v="BRAZORIA"/>
    <x v="4"/>
  </r>
  <r>
    <x v="0"/>
    <s v="TX4564BW"/>
    <s v="CHA CHING"/>
    <s v="RCG"/>
    <n v="309"/>
    <x v="0"/>
    <x v="0"/>
    <x v="0"/>
    <s v="TX"/>
    <s v="MATAGORDA"/>
    <x v="4"/>
  </r>
  <r>
    <x v="0"/>
    <n v="1080158"/>
    <s v="CHARISMA"/>
    <s v="RCG"/>
    <n v="6"/>
    <x v="0"/>
    <x v="0"/>
    <x v="0"/>
    <s v="FL"/>
    <s v="BAY"/>
    <x v="1"/>
  </r>
  <r>
    <x v="0"/>
    <s v="AL1316ME"/>
    <s v="CHEAP SHOT"/>
    <s v="RCG"/>
    <n v="291"/>
    <x v="0"/>
    <x v="0"/>
    <x v="0"/>
    <s v="AL"/>
    <s v="BALDWIN"/>
    <x v="7"/>
  </r>
  <r>
    <x v="0"/>
    <s v="FL5121MC"/>
    <s v="CHEERIO I"/>
    <s v="RCG"/>
    <n v="1378"/>
    <x v="0"/>
    <x v="0"/>
    <x v="0"/>
    <s v="FL"/>
    <s v="MONROE"/>
    <x v="2"/>
  </r>
  <r>
    <x v="0"/>
    <n v="906031"/>
    <s v="CHERECE IV"/>
    <s v="RCG"/>
    <n v="1653"/>
    <x v="0"/>
    <x v="0"/>
    <x v="0"/>
    <s v="LA"/>
    <s v="JEFFERSON"/>
    <x v="3"/>
  </r>
  <r>
    <x v="0"/>
    <n v="650752"/>
    <s v="CHEROKEE"/>
    <s v="RCG"/>
    <n v="94"/>
    <x v="0"/>
    <x v="0"/>
    <x v="0"/>
    <s v="TX"/>
    <s v="NUECES"/>
    <x v="4"/>
  </r>
  <r>
    <x v="0"/>
    <n v="584895"/>
    <s v="CHIPPERS CLIPPER"/>
    <s v="RCG"/>
    <n v="773"/>
    <x v="0"/>
    <x v="0"/>
    <x v="0"/>
    <s v="AL"/>
    <s v="BALDWIN"/>
    <x v="7"/>
  </r>
  <r>
    <x v="0"/>
    <n v="1209890"/>
    <s v="CHU-DOC IV"/>
    <s v="RCG"/>
    <n v="222"/>
    <x v="0"/>
    <x v="0"/>
    <x v="0"/>
    <s v="TX"/>
    <s v="MATAGORDA"/>
    <x v="4"/>
  </r>
  <r>
    <x v="0"/>
    <n v="666675"/>
    <s v="LISA B"/>
    <s v="RCG"/>
    <n v="741"/>
    <x v="0"/>
    <x v="0"/>
    <x v="0"/>
    <s v="FL"/>
    <s v="COLLIER"/>
    <x v="0"/>
  </r>
  <r>
    <x v="0"/>
    <n v="1127894"/>
    <s v="CLEAR CUT"/>
    <s v="RCG"/>
    <n v="841"/>
    <x v="0"/>
    <x v="0"/>
    <x v="0"/>
    <s v="AL"/>
    <s v="BALDWIN"/>
    <x v="7"/>
  </r>
  <r>
    <x v="0"/>
    <s v="FL6722PD"/>
    <s v="COMPASS ROSE"/>
    <s v="RCG"/>
    <n v="886"/>
    <x v="0"/>
    <x v="0"/>
    <x v="0"/>
    <s v="FL"/>
    <s v="MONROE"/>
    <x v="2"/>
  </r>
  <r>
    <x v="0"/>
    <s v="FL2852LZ"/>
    <s v="LOBO DEL MAR"/>
    <s v="RCG"/>
    <n v="954"/>
    <x v="0"/>
    <x v="0"/>
    <x v="0"/>
    <s v="FL"/>
    <s v="COLLIER"/>
    <x v="0"/>
  </r>
  <r>
    <x v="0"/>
    <s v="FL9946MW"/>
    <s v="CONGO I"/>
    <s v="RCG"/>
    <n v="575"/>
    <x v="0"/>
    <x v="0"/>
    <x v="0"/>
    <s v="FL"/>
    <s v="GULF"/>
    <x v="1"/>
  </r>
  <r>
    <x v="0"/>
    <s v="FL4161PM"/>
    <s v="MISS LOUISE III"/>
    <s v="RCG"/>
    <n v="1126"/>
    <x v="0"/>
    <x v="0"/>
    <x v="0"/>
    <s v="FL"/>
    <s v="COLLIER"/>
    <x v="0"/>
  </r>
  <r>
    <x v="0"/>
    <n v="1259596"/>
    <s v="CONTAGIOUS"/>
    <s v="RCG"/>
    <n v="806"/>
    <x v="0"/>
    <x v="0"/>
    <x v="0"/>
    <s v="MS"/>
    <s v="JACKSON"/>
    <x v="6"/>
  </r>
  <r>
    <x v="0"/>
    <s v="FL0310RB"/>
    <s v="MS.B.HAVEN"/>
    <s v="RCG"/>
    <n v="1096"/>
    <x v="0"/>
    <x v="0"/>
    <x v="0"/>
    <s v="FL"/>
    <s v="COLLIER"/>
    <x v="0"/>
  </r>
  <r>
    <x v="0"/>
    <s v="AL0708LW"/>
    <s v="CONTENDER"/>
    <s v="RCG"/>
    <n v="851"/>
    <x v="0"/>
    <x v="0"/>
    <x v="0"/>
    <s v="AL"/>
    <s v="MOBILE"/>
    <x v="7"/>
  </r>
  <r>
    <x v="0"/>
    <s v="FL3573PL"/>
    <s v="CONTENDER BOYS"/>
    <s v="RCG"/>
    <n v="682"/>
    <x v="0"/>
    <x v="0"/>
    <x v="0"/>
    <s v="FL"/>
    <s v="BAY"/>
    <x v="1"/>
  </r>
  <r>
    <x v="0"/>
    <n v="669631"/>
    <s v="COOL BREEZE"/>
    <s v="RCG"/>
    <n v="212"/>
    <x v="0"/>
    <x v="0"/>
    <x v="0"/>
    <s v="AL"/>
    <s v="BALDWIN"/>
    <x v="7"/>
  </r>
  <r>
    <x v="0"/>
    <s v="FL2711MX"/>
    <s v="COOL CHANGE"/>
    <s v="RCG"/>
    <n v="980"/>
    <x v="0"/>
    <x v="0"/>
    <x v="0"/>
    <s v="FL"/>
    <s v="MONROE"/>
    <x v="2"/>
  </r>
  <r>
    <x v="0"/>
    <s v="TX9317AV"/>
    <s v="COOL SEA"/>
    <s v="RCG"/>
    <n v="288"/>
    <x v="12"/>
    <x v="0"/>
    <x v="0"/>
    <s v="TX"/>
    <s v="BRAZORIA"/>
    <x v="4"/>
  </r>
  <r>
    <x v="0"/>
    <s v="FL5345ML"/>
    <s v="COOLCAST"/>
    <s v="RCG"/>
    <n v="859"/>
    <x v="0"/>
    <x v="0"/>
    <x v="0"/>
    <s v="FL"/>
    <s v="MONROE"/>
    <x v="2"/>
  </r>
  <r>
    <x v="0"/>
    <s v="FL7092NJ"/>
    <s v="COOLWATER"/>
    <s v="RCG"/>
    <n v="1401"/>
    <x v="0"/>
    <x v="0"/>
    <x v="0"/>
    <s v="FL"/>
    <s v="MONROE"/>
    <x v="2"/>
  </r>
  <r>
    <x v="0"/>
    <s v="FL2570PG"/>
    <s v="COOLWATER II"/>
    <s v="RCG"/>
    <n v="1472"/>
    <x v="0"/>
    <x v="0"/>
    <x v="0"/>
    <s v="FL"/>
    <s v="MONROE"/>
    <x v="2"/>
  </r>
  <r>
    <x v="0"/>
    <s v="FL5621ML"/>
    <s v="N PURSUIT"/>
    <s v="RCG"/>
    <n v="1471"/>
    <x v="0"/>
    <x v="0"/>
    <x v="0"/>
    <s v="FL"/>
    <s v="COLLIER"/>
    <x v="0"/>
  </r>
  <r>
    <x v="0"/>
    <n v="1247978"/>
    <s v="COSA NOSTRA"/>
    <s v="RCG"/>
    <n v="820"/>
    <x v="0"/>
    <x v="0"/>
    <x v="0"/>
    <s v="LA"/>
    <s v="PLAQUEMINES"/>
    <x v="3"/>
  </r>
  <r>
    <x v="0"/>
    <n v="602442"/>
    <s v="COTTON PATCH"/>
    <s v="RCG"/>
    <n v="444"/>
    <x v="0"/>
    <x v="0"/>
    <x v="0"/>
    <s v="AL"/>
    <s v="BALDWIN"/>
    <x v="7"/>
  </r>
  <r>
    <x v="0"/>
    <s v="FL4031PN"/>
    <s v="ON A MISSION"/>
    <s v="RCG"/>
    <n v="720"/>
    <x v="0"/>
    <x v="0"/>
    <x v="0"/>
    <s v="FL"/>
    <s v="COLLIER"/>
    <x v="0"/>
  </r>
  <r>
    <x v="0"/>
    <s v="FL7011EX"/>
    <s v="CRANK IT UP"/>
    <s v="RCG"/>
    <n v="1624"/>
    <x v="0"/>
    <x v="0"/>
    <x v="0"/>
    <s v="FL"/>
    <s v="MONROE"/>
    <x v="2"/>
  </r>
  <r>
    <x v="0"/>
    <n v="1126840"/>
    <s v="CRICKET"/>
    <s v="RCG"/>
    <n v="901"/>
    <x v="0"/>
    <x v="0"/>
    <x v="0"/>
    <s v="TX"/>
    <s v="GALVESTON"/>
    <x v="4"/>
  </r>
  <r>
    <x v="0"/>
    <s v="TX2029AB"/>
    <s v="CROWN JEWEL"/>
    <s v="RCG"/>
    <n v="481"/>
    <x v="11"/>
    <x v="0"/>
    <x v="0"/>
    <s v="TX"/>
    <s v="BRAZORIA"/>
    <x v="4"/>
  </r>
  <r>
    <x v="0"/>
    <s v="FL3328EV"/>
    <s v="PRO FISH IN SEA"/>
    <s v="RCG"/>
    <n v="1457"/>
    <x v="0"/>
    <x v="0"/>
    <x v="0"/>
    <s v="FL"/>
    <s v="COLLIER"/>
    <x v="0"/>
  </r>
  <r>
    <x v="0"/>
    <n v="922335"/>
    <s v="CUDA"/>
    <s v="RCG"/>
    <n v="302"/>
    <x v="0"/>
    <x v="0"/>
    <x v="0"/>
    <s v="FL"/>
    <s v="BAY"/>
    <x v="1"/>
  </r>
  <r>
    <x v="0"/>
    <n v="568972"/>
    <s v="CUTTING EDGE"/>
    <s v="RCG"/>
    <n v="252"/>
    <x v="0"/>
    <x v="0"/>
    <x v="0"/>
    <s v="FL"/>
    <s v="OKALOOSA"/>
    <x v="1"/>
  </r>
  <r>
    <x v="0"/>
    <s v="TX8567CD"/>
    <s v="CUZ I CAN"/>
    <s v="RCG"/>
    <n v="1223"/>
    <x v="0"/>
    <x v="0"/>
    <x v="0"/>
    <s v="TX"/>
    <s v="GALVESTON"/>
    <x v="4"/>
  </r>
  <r>
    <x v="0"/>
    <n v="1185312"/>
    <s v="CYNTHIA LYNN IV"/>
    <s v="RCG"/>
    <n v="1431"/>
    <x v="0"/>
    <x v="0"/>
    <x v="0"/>
    <s v="AL"/>
    <s v="SHELBY"/>
    <x v="7"/>
  </r>
  <r>
    <x v="0"/>
    <s v="FL6163AS"/>
    <s v="D P III"/>
    <s v="RCG"/>
    <n v="1046"/>
    <x v="0"/>
    <x v="0"/>
    <x v="0"/>
    <s v="FL"/>
    <s v="OKALOOSA"/>
    <x v="1"/>
  </r>
  <r>
    <x v="0"/>
    <s v="FL5094HT"/>
    <s v="PRO FISH IN SEA II"/>
    <s v="RCG"/>
    <n v="1690"/>
    <x v="0"/>
    <x v="0"/>
    <x v="0"/>
    <s v="FL"/>
    <s v="COLLIER"/>
    <x v="0"/>
  </r>
  <r>
    <x v="0"/>
    <s v="FL1606HV"/>
    <s v="RAQUEL"/>
    <s v="RCG"/>
    <n v="1326"/>
    <x v="0"/>
    <x v="0"/>
    <x v="0"/>
    <s v="FL"/>
    <s v="COLLIER"/>
    <x v="0"/>
  </r>
  <r>
    <x v="0"/>
    <n v="1104038"/>
    <s v="ROCKIN REBEL"/>
    <s v="RCG"/>
    <n v="1015"/>
    <x v="0"/>
    <x v="0"/>
    <x v="0"/>
    <s v="FL"/>
    <s v="COLLIER"/>
    <x v="0"/>
  </r>
  <r>
    <x v="0"/>
    <n v="682402"/>
    <s v="DANA LEE"/>
    <s v="RCG"/>
    <n v="381"/>
    <x v="0"/>
    <x v="0"/>
    <x v="0"/>
    <s v="FL"/>
    <s v="BAY"/>
    <x v="1"/>
  </r>
  <r>
    <x v="0"/>
    <s v="TX1284CP"/>
    <s v="DARGEL"/>
    <s v="RCG"/>
    <n v="324"/>
    <x v="0"/>
    <x v="0"/>
    <x v="0"/>
    <s v="TX"/>
    <s v="CAMERON"/>
    <x v="4"/>
  </r>
  <r>
    <x v="0"/>
    <s v="FL8069GE"/>
    <s v="SALTWATER COWBOY"/>
    <s v="RCG"/>
    <n v="712"/>
    <x v="0"/>
    <x v="0"/>
    <x v="0"/>
    <s v="FL"/>
    <s v="COLLIER"/>
    <x v="0"/>
  </r>
  <r>
    <x v="0"/>
    <s v="LA5305FX"/>
    <s v="DAT CAT"/>
    <s v="RCG"/>
    <n v="59"/>
    <x v="0"/>
    <x v="0"/>
    <x v="0"/>
    <s v="LA"/>
    <s v="TERREBONNE"/>
    <x v="3"/>
  </r>
  <r>
    <x v="0"/>
    <n v="994422"/>
    <s v="DAYBREAK"/>
    <s v="RCG"/>
    <n v="429"/>
    <x v="0"/>
    <x v="0"/>
    <x v="0"/>
    <s v="FL"/>
    <s v="OKALOOSA"/>
    <x v="1"/>
  </r>
  <r>
    <x v="0"/>
    <s v="FL5655RA"/>
    <s v="SALTWATER MAGIC"/>
    <s v="RCG"/>
    <n v="1254"/>
    <x v="0"/>
    <x v="0"/>
    <x v="0"/>
    <s v="FL"/>
    <s v="COLLIER"/>
    <x v="0"/>
  </r>
  <r>
    <x v="0"/>
    <n v="932510"/>
    <s v="SAY WHAT"/>
    <s v="RCG"/>
    <n v="528"/>
    <x v="0"/>
    <x v="0"/>
    <x v="0"/>
    <s v="FL"/>
    <s v="COLLIER"/>
    <x v="0"/>
  </r>
  <r>
    <x v="0"/>
    <n v="1225539"/>
    <s v="DEALERSHIP"/>
    <s v="RCG"/>
    <n v="290"/>
    <x v="0"/>
    <x v="0"/>
    <x v="0"/>
    <s v="TX"/>
    <s v="NUECES"/>
    <x v="4"/>
  </r>
  <r>
    <x v="0"/>
    <n v="690285"/>
    <s v="SEA HOOKER"/>
    <s v="RCG"/>
    <n v="938"/>
    <x v="0"/>
    <x v="0"/>
    <x v="0"/>
    <s v="FL"/>
    <s v="COLLIER"/>
    <x v="0"/>
  </r>
  <r>
    <x v="0"/>
    <s v="TX5834AU"/>
    <s v="DEBS DOCKSIDE CONDO"/>
    <s v="RCG"/>
    <n v="1652"/>
    <x v="0"/>
    <x v="0"/>
    <x v="0"/>
    <s v="TX"/>
    <s v="GALVESTON"/>
    <x v="4"/>
  </r>
  <r>
    <x v="0"/>
    <n v="1207752"/>
    <s v="DEBT FINDR"/>
    <s v="RCG"/>
    <n v="502"/>
    <x v="0"/>
    <x v="0"/>
    <x v="0"/>
    <s v="LA"/>
    <s v="PLAQUEMINES"/>
    <x v="3"/>
  </r>
  <r>
    <x v="0"/>
    <s v="TX1308AR"/>
    <s v="DELIVERER"/>
    <s v="RCG"/>
    <n v="280"/>
    <x v="13"/>
    <x v="0"/>
    <x v="0"/>
    <s v="TX"/>
    <s v="BRAZORIA"/>
    <x v="4"/>
  </r>
  <r>
    <x v="0"/>
    <s v="TX1588BL"/>
    <s v="DEVIL DOG"/>
    <s v="RCG"/>
    <n v="995"/>
    <x v="0"/>
    <x v="0"/>
    <x v="0"/>
    <s v="TX"/>
    <s v="GALVESTON"/>
    <x v="4"/>
  </r>
  <r>
    <x v="0"/>
    <n v="1190769"/>
    <s v="DIRTY BIRD"/>
    <s v="RCG"/>
    <n v="721"/>
    <x v="0"/>
    <x v="0"/>
    <x v="0"/>
    <s v="FL"/>
    <s v="ESCAMBIA"/>
    <x v="1"/>
  </r>
  <r>
    <x v="0"/>
    <n v="691557"/>
    <s v="DISTRACTION"/>
    <s v="RCG"/>
    <n v="415"/>
    <x v="0"/>
    <x v="0"/>
    <x v="0"/>
    <s v="AL"/>
    <s v="BALDWIN"/>
    <x v="7"/>
  </r>
  <r>
    <x v="0"/>
    <n v="684966"/>
    <s v="DOCK OAR"/>
    <s v="RCG"/>
    <n v="1101"/>
    <x v="0"/>
    <x v="0"/>
    <x v="0"/>
    <s v="MD"/>
    <s v="CALVERT"/>
    <x v="5"/>
  </r>
  <r>
    <x v="0"/>
    <n v="546994"/>
    <s v="DOGHOUSE"/>
    <s v="RCG"/>
    <n v="207"/>
    <x v="0"/>
    <x v="0"/>
    <x v="0"/>
    <s v="FL"/>
    <s v="GULF"/>
    <x v="1"/>
  </r>
  <r>
    <x v="0"/>
    <n v="958876"/>
    <s v="SEA LEGS"/>
    <s v="RCG"/>
    <n v="1192"/>
    <x v="0"/>
    <x v="0"/>
    <x v="0"/>
    <s v="FL"/>
    <s v="COLLIER"/>
    <x v="0"/>
  </r>
  <r>
    <x v="0"/>
    <n v="1157612"/>
    <s v="DONA LELA"/>
    <s v="RCG"/>
    <n v="1668"/>
    <x v="0"/>
    <x v="0"/>
    <x v="0"/>
    <s v="TX"/>
    <s v="GALVESTON"/>
    <x v="4"/>
  </r>
  <r>
    <x v="0"/>
    <s v="TX5999JN"/>
    <s v="DONZI"/>
    <s v="RCG"/>
    <n v="545"/>
    <x v="0"/>
    <x v="0"/>
    <x v="0"/>
    <s v="TX"/>
    <s v="GALVESTON"/>
    <x v="4"/>
  </r>
  <r>
    <x v="0"/>
    <s v="AL3312AK"/>
    <s v="DORADO"/>
    <s v="RCG"/>
    <n v="115"/>
    <x v="0"/>
    <x v="0"/>
    <x v="0"/>
    <s v="AL"/>
    <s v="MOBILE"/>
    <x v="7"/>
  </r>
  <r>
    <x v="0"/>
    <s v="FL3104HR"/>
    <s v="SEA LEVEL"/>
    <s v="RCG"/>
    <n v="1414"/>
    <x v="0"/>
    <x v="0"/>
    <x v="0"/>
    <s v="FL"/>
    <s v="COLLIER"/>
    <x v="0"/>
  </r>
  <r>
    <x v="0"/>
    <n v="1168734"/>
    <s v="DOS DORADOS"/>
    <s v="RCG"/>
    <n v="1062"/>
    <x v="0"/>
    <x v="0"/>
    <x v="0"/>
    <s v="TX"/>
    <s v="BRAZORIA"/>
    <x v="4"/>
  </r>
  <r>
    <x v="0"/>
    <s v="FL9713NL"/>
    <s v="SEADUCER 2"/>
    <s v="RCG"/>
    <n v="653"/>
    <x v="0"/>
    <x v="0"/>
    <x v="0"/>
    <s v="FL"/>
    <s v="COLLIER"/>
    <x v="0"/>
  </r>
  <r>
    <x v="0"/>
    <s v="AL1322AV"/>
    <s v="DOTTIE JO"/>
    <s v="RCG"/>
    <n v="795"/>
    <x v="0"/>
    <x v="0"/>
    <x v="0"/>
    <s v="AL"/>
    <s v="BALDWIN"/>
    <x v="7"/>
  </r>
  <r>
    <x v="0"/>
    <s v="FL1484NH"/>
    <s v="SIX CHUTER IV"/>
    <s v="RCG"/>
    <n v="530"/>
    <x v="0"/>
    <x v="0"/>
    <x v="0"/>
    <s v="FL"/>
    <s v="COLLIER"/>
    <x v="0"/>
  </r>
  <r>
    <x v="0"/>
    <s v="FL9570PF"/>
    <s v="SIX CHUTER V"/>
    <s v="RCG"/>
    <n v="535"/>
    <x v="0"/>
    <x v="0"/>
    <x v="0"/>
    <s v="FL"/>
    <s v="COLLIER"/>
    <x v="0"/>
  </r>
  <r>
    <x v="0"/>
    <s v="FL4311LE"/>
    <s v="DOUBLE J"/>
    <s v="RCG"/>
    <n v="576"/>
    <x v="0"/>
    <x v="0"/>
    <x v="0"/>
    <s v="FL"/>
    <s v="MONROE"/>
    <x v="2"/>
  </r>
  <r>
    <x v="0"/>
    <n v="1163038"/>
    <s v="DOUBLE JERK"/>
    <s v="RCG"/>
    <n v="443"/>
    <x v="0"/>
    <x v="0"/>
    <x v="0"/>
    <s v="AL"/>
    <s v="BALDWIN"/>
    <x v="7"/>
  </r>
  <r>
    <x v="0"/>
    <s v="FL7418GW"/>
    <s v="SOLO LOBO"/>
    <s v="RCG"/>
    <n v="1648"/>
    <x v="0"/>
    <x v="0"/>
    <x v="0"/>
    <s v="FL"/>
    <s v="COLLIER"/>
    <x v="0"/>
  </r>
  <r>
    <x v="0"/>
    <s v="FL2352ML"/>
    <s v="SOUTHWIND"/>
    <s v="RCG"/>
    <n v="477"/>
    <x v="0"/>
    <x v="0"/>
    <x v="0"/>
    <s v="FL"/>
    <s v="COLLIER"/>
    <x v="0"/>
  </r>
  <r>
    <x v="0"/>
    <s v="FL3780LH"/>
    <s v="STARLIGHT"/>
    <s v="HRCG"/>
    <n v="1276"/>
    <x v="0"/>
    <x v="0"/>
    <x v="0"/>
    <s v="FL"/>
    <s v="COLLIER"/>
    <x v="0"/>
  </r>
  <r>
    <x v="0"/>
    <n v="1213902"/>
    <s v="SWAMP ANGEL IV"/>
    <s v="RCG"/>
    <n v="1663"/>
    <x v="0"/>
    <x v="0"/>
    <x v="0"/>
    <s v="FL"/>
    <s v="COLLIER"/>
    <x v="0"/>
  </r>
  <r>
    <x v="0"/>
    <s v="FL6349SJ"/>
    <s v="TARPON TAMER"/>
    <s v="RCG"/>
    <n v="1001"/>
    <x v="0"/>
    <x v="0"/>
    <x v="0"/>
    <s v="FL"/>
    <s v="COLLIER"/>
    <x v="0"/>
  </r>
  <r>
    <x v="0"/>
    <s v="TX5534BU"/>
    <s v="DOUBLE VISION"/>
    <s v="RCG"/>
    <n v="715"/>
    <x v="0"/>
    <x v="0"/>
    <x v="0"/>
    <s v="TX"/>
    <s v="JEFFERSON"/>
    <x v="4"/>
  </r>
  <r>
    <x v="0"/>
    <s v="FL0996PV"/>
    <s v="DREAD KNOT"/>
    <s v="RCG"/>
    <n v="131"/>
    <x v="0"/>
    <x v="0"/>
    <x v="0"/>
    <s v="FL"/>
    <s v="OKALOOSA"/>
    <x v="1"/>
  </r>
  <r>
    <x v="0"/>
    <n v="914593"/>
    <s v="DREAM CATCHER"/>
    <s v="RCG"/>
    <n v="1451"/>
    <x v="14"/>
    <x v="0"/>
    <x v="0"/>
    <s v="TX"/>
    <s v="CAMERON"/>
    <x v="4"/>
  </r>
  <r>
    <x v="0"/>
    <s v="TX5510DM"/>
    <s v="DUKE"/>
    <s v="RCG"/>
    <n v="1661"/>
    <x v="0"/>
    <x v="0"/>
    <x v="0"/>
    <s v="TX"/>
    <s v="GALVESTON"/>
    <x v="4"/>
  </r>
  <r>
    <x v="0"/>
    <s v="TX7442AJ"/>
    <s v="E SEA RIDER"/>
    <s v="RCG"/>
    <n v="1006"/>
    <x v="0"/>
    <x v="0"/>
    <x v="0"/>
    <s v="TX"/>
    <s v="BRAZORIA"/>
    <x v="4"/>
  </r>
  <r>
    <x v="0"/>
    <n v="512245"/>
    <s v="EARLY BIRD"/>
    <s v="RCG"/>
    <n v="251"/>
    <x v="15"/>
    <x v="0"/>
    <x v="0"/>
    <s v="LA"/>
    <s v="PLAQUEMINES"/>
    <x v="3"/>
  </r>
  <r>
    <x v="0"/>
    <n v="952153"/>
    <s v="EASY GOING"/>
    <s v="RCG"/>
    <n v="293"/>
    <x v="0"/>
    <x v="0"/>
    <x v="0"/>
    <s v="TX"/>
    <s v="BRAZORIA"/>
    <x v="4"/>
  </r>
  <r>
    <x v="0"/>
    <n v="610068"/>
    <s v="EIGHT BALL"/>
    <s v="RCG"/>
    <n v="1588"/>
    <x v="0"/>
    <x v="0"/>
    <x v="0"/>
    <s v="TX"/>
    <s v="BRAZORIA"/>
    <x v="4"/>
  </r>
  <r>
    <x v="0"/>
    <s v="FL0556CD"/>
    <s v="UNNAMED"/>
    <s v="HRCG"/>
    <n v="1361"/>
    <x v="0"/>
    <x v="0"/>
    <x v="0"/>
    <s v="FL"/>
    <s v="COLLIER"/>
    <x v="0"/>
  </r>
  <r>
    <x v="0"/>
    <s v="TX2212JP"/>
    <s v="EL GATO 2"/>
    <s v="RCG"/>
    <n v="1106"/>
    <x v="0"/>
    <x v="0"/>
    <x v="0"/>
    <s v="TX"/>
    <s v="NUECES"/>
    <x v="4"/>
  </r>
  <r>
    <x v="0"/>
    <s v="TX8690AD"/>
    <s v="EL VAQUERO"/>
    <s v="RCG"/>
    <n v="1403"/>
    <x v="0"/>
    <x v="0"/>
    <x v="0"/>
    <s v="TX"/>
    <s v="BRAZORIA"/>
    <x v="4"/>
  </r>
  <r>
    <x v="0"/>
    <s v="FL6372RZ"/>
    <s v="UNNAMED"/>
    <s v="RCG"/>
    <n v="1372"/>
    <x v="0"/>
    <x v="0"/>
    <x v="0"/>
    <s v="FL"/>
    <s v="COLLIER"/>
    <x v="0"/>
  </r>
  <r>
    <x v="0"/>
    <n v="920113"/>
    <s v="EMILY ANNE"/>
    <s v="RCG"/>
    <n v="941"/>
    <x v="0"/>
    <x v="0"/>
    <x v="0"/>
    <s v="FL"/>
    <s v="MONROE"/>
    <x v="2"/>
  </r>
  <r>
    <x v="0"/>
    <s v="FL7986MG"/>
    <s v="UNNAMED"/>
    <s v="RCG"/>
    <n v="1073"/>
    <x v="0"/>
    <x v="0"/>
    <x v="0"/>
    <s v="FL"/>
    <s v="COLLIER"/>
    <x v="0"/>
  </r>
  <r>
    <x v="0"/>
    <s v="FL5582PU"/>
    <s v="UNNAMED"/>
    <s v="RCG"/>
    <n v="840"/>
    <x v="0"/>
    <x v="0"/>
    <x v="0"/>
    <s v="FL"/>
    <s v="COLLIER"/>
    <x v="0"/>
  </r>
  <r>
    <x v="0"/>
    <s v="TX4817BR"/>
    <s v="EPIC"/>
    <s v="RCG"/>
    <n v="828"/>
    <x v="0"/>
    <x v="0"/>
    <x v="0"/>
    <s v="TX"/>
    <s v="BRAZORIA"/>
    <x v="4"/>
  </r>
  <r>
    <x v="0"/>
    <s v="AL0102RC"/>
    <s v="EVERGLADES"/>
    <s v="RCG"/>
    <n v="262"/>
    <x v="0"/>
    <x v="0"/>
    <x v="0"/>
    <s v="AL"/>
    <s v="BALDWIN"/>
    <x v="7"/>
  </r>
  <r>
    <x v="0"/>
    <s v="AL1253RB"/>
    <s v="EVERGLADES"/>
    <s v="RCG"/>
    <n v="1433"/>
    <x v="0"/>
    <x v="0"/>
    <x v="0"/>
    <s v="AL"/>
    <s v="MOBILE"/>
    <x v="7"/>
  </r>
  <r>
    <x v="0"/>
    <s v="AL1674AS"/>
    <s v="EXTERMINATOR"/>
    <s v="RCG"/>
    <n v="133"/>
    <x v="0"/>
    <x v="0"/>
    <x v="0"/>
    <s v="AL"/>
    <s v="BALDWIN"/>
    <x v="7"/>
  </r>
  <r>
    <x v="0"/>
    <s v="LA7626FD"/>
    <s v="FAMOUS AMOS"/>
    <s v="RCG"/>
    <n v="998"/>
    <x v="0"/>
    <x v="0"/>
    <x v="0"/>
    <s v="LA"/>
    <s v="TERREBONNE"/>
    <x v="3"/>
  </r>
  <r>
    <x v="0"/>
    <s v="FL8307PZ"/>
    <s v="UNNAMED"/>
    <s v="RCG"/>
    <n v="22"/>
    <x v="0"/>
    <x v="0"/>
    <x v="0"/>
    <s v="FL"/>
    <s v="COLLIER"/>
    <x v="0"/>
  </r>
  <r>
    <x v="0"/>
    <n v="1230822"/>
    <s v="FIN CHASER"/>
    <s v="RCG"/>
    <n v="342"/>
    <x v="0"/>
    <x v="0"/>
    <x v="0"/>
    <s v="LA"/>
    <s v="JEFFERSON"/>
    <x v="3"/>
  </r>
  <r>
    <x v="0"/>
    <s v="TX3231AH"/>
    <s v="FINALLY MADE IT"/>
    <s v="RCG"/>
    <n v="1079"/>
    <x v="0"/>
    <x v="0"/>
    <x v="0"/>
    <s v="TX"/>
    <s v="BRAZORIA"/>
    <x v="4"/>
  </r>
  <r>
    <x v="0"/>
    <s v="FL6993LZ"/>
    <s v="FINATIC"/>
    <s v="RCG"/>
    <n v="1623"/>
    <x v="0"/>
    <x v="0"/>
    <x v="0"/>
    <s v="FL"/>
    <s v="ESCAMBIA"/>
    <x v="1"/>
  </r>
  <r>
    <x v="0"/>
    <s v="FL8634LF"/>
    <s v="UNREEL"/>
    <s v="RCG"/>
    <n v="31"/>
    <x v="0"/>
    <x v="0"/>
    <x v="0"/>
    <s v="FL"/>
    <s v="COLLIER"/>
    <x v="0"/>
  </r>
  <r>
    <x v="0"/>
    <s v="FL8816RE"/>
    <s v="WEIS GUY"/>
    <s v="RCG"/>
    <n v="1586"/>
    <x v="0"/>
    <x v="0"/>
    <x v="0"/>
    <s v="FL"/>
    <s v="COLLIER"/>
    <x v="0"/>
  </r>
  <r>
    <x v="0"/>
    <s v="FL3506HR"/>
    <s v="WEIS GUY II"/>
    <s v="RCG"/>
    <n v="274"/>
    <x v="0"/>
    <x v="0"/>
    <x v="0"/>
    <s v="FL"/>
    <s v="COLLIER"/>
    <x v="0"/>
  </r>
  <r>
    <x v="0"/>
    <s v="FL3240EV"/>
    <s v="WILD THING"/>
    <s v="RCG"/>
    <n v="1290"/>
    <x v="0"/>
    <x v="0"/>
    <x v="0"/>
    <s v="FL"/>
    <s v="COLLIER"/>
    <x v="0"/>
  </r>
  <r>
    <x v="0"/>
    <s v="FL8712LH"/>
    <s v="FINZ"/>
    <s v="RCG"/>
    <n v="718"/>
    <x v="0"/>
    <x v="0"/>
    <x v="0"/>
    <s v="FL"/>
    <s v="MONROE"/>
    <x v="2"/>
  </r>
  <r>
    <x v="0"/>
    <s v="FL1160PU"/>
    <s v="FIRE DOWN"/>
    <s v="RCG"/>
    <n v="319"/>
    <x v="0"/>
    <x v="0"/>
    <x v="0"/>
    <s v="FL"/>
    <s v="BAY"/>
    <x v="1"/>
  </r>
  <r>
    <x v="0"/>
    <s v="AL1063AH"/>
    <s v="FIRST STRIKE"/>
    <s v="RCG"/>
    <n v="14"/>
    <x v="0"/>
    <x v="0"/>
    <x v="0"/>
    <s v="AL"/>
    <s v="BALDWIN"/>
    <x v="7"/>
  </r>
  <r>
    <x v="0"/>
    <s v="FL4799RA"/>
    <s v="YOLO"/>
    <s v="RCG"/>
    <n v="830"/>
    <x v="0"/>
    <x v="0"/>
    <x v="0"/>
    <s v="FL"/>
    <s v="COLLIER"/>
    <x v="0"/>
  </r>
  <r>
    <x v="0"/>
    <n v="669403"/>
    <s v="FISH FINDER"/>
    <s v="RCG"/>
    <n v="238"/>
    <x v="0"/>
    <x v="0"/>
    <x v="0"/>
    <s v="MS"/>
    <s v="HARRISON"/>
    <x v="6"/>
  </r>
  <r>
    <x v="0"/>
    <n v="1259535"/>
    <s v="ALL IN"/>
    <s v="RCG"/>
    <n v="929"/>
    <x v="16"/>
    <x v="2"/>
    <x v="2"/>
    <s v="FL"/>
    <s v="COLLIER"/>
    <x v="0"/>
  </r>
  <r>
    <x v="0"/>
    <n v="1256962"/>
    <s v="A &amp; B"/>
    <s v="RCG"/>
    <n v="1237"/>
    <x v="17"/>
    <x v="3"/>
    <x v="3"/>
    <s v="FL"/>
    <s v="COLLIER"/>
    <x v="0"/>
  </r>
  <r>
    <x v="0"/>
    <n v="695089"/>
    <s v="FISH N TEAM"/>
    <s v="RCG"/>
    <n v="517"/>
    <x v="0"/>
    <x v="0"/>
    <x v="0"/>
    <s v="FL"/>
    <s v="OKALOOSA"/>
    <x v="1"/>
  </r>
  <r>
    <x v="0"/>
    <s v="FL2110PH"/>
    <s v="FISH NOW"/>
    <s v="RCG"/>
    <n v="1261"/>
    <x v="0"/>
    <x v="0"/>
    <x v="0"/>
    <s v="FL"/>
    <s v="BAY"/>
    <x v="1"/>
  </r>
  <r>
    <x v="0"/>
    <n v="917701"/>
    <s v="FISH ON"/>
    <s v="RCG"/>
    <n v="242"/>
    <x v="0"/>
    <x v="0"/>
    <x v="0"/>
    <s v="TX"/>
    <s v="GALVESTON"/>
    <x v="4"/>
  </r>
  <r>
    <x v="0"/>
    <n v="621251"/>
    <s v="FISH ON"/>
    <s v="RCG"/>
    <n v="433"/>
    <x v="0"/>
    <x v="0"/>
    <x v="0"/>
    <s v="AL"/>
    <s v="BALDWIN"/>
    <x v="7"/>
  </r>
  <r>
    <x v="0"/>
    <n v="1242995"/>
    <s v="ALABAMA"/>
    <s v="RCG"/>
    <n v="460"/>
    <x v="17"/>
    <x v="4"/>
    <x v="4"/>
    <s v="FL"/>
    <s v="COLLIER"/>
    <x v="0"/>
  </r>
  <r>
    <x v="0"/>
    <s v="LA2510FF"/>
    <s v="FISH ON"/>
    <s v="RCG"/>
    <n v="400"/>
    <x v="0"/>
    <x v="0"/>
    <x v="0"/>
    <s v="LA"/>
    <s v="JEFFERSON"/>
    <x v="3"/>
  </r>
  <r>
    <x v="0"/>
    <s v="MI4554BK"/>
    <s v="FISH ON CAT"/>
    <s v="RCG"/>
    <n v="965"/>
    <x v="0"/>
    <x v="0"/>
    <x v="0"/>
    <s v="MS"/>
    <s v="HARRISON"/>
    <x v="6"/>
  </r>
  <r>
    <x v="0"/>
    <s v="AL1484RG"/>
    <s v="FISH TANK"/>
    <s v="RCG"/>
    <n v="1527"/>
    <x v="0"/>
    <x v="0"/>
    <x v="0"/>
    <s v="LA"/>
    <s v="PLAQUEMINES"/>
    <x v="3"/>
  </r>
  <r>
    <x v="0"/>
    <n v="1064937"/>
    <s v="FISH TRAP"/>
    <s v="RCG"/>
    <n v="1336"/>
    <x v="0"/>
    <x v="0"/>
    <x v="0"/>
    <s v="AL"/>
    <s v="BALDWIN"/>
    <x v="7"/>
  </r>
  <r>
    <x v="0"/>
    <n v="942952"/>
    <s v="FISH TRAP II"/>
    <s v="RCG"/>
    <n v="1110"/>
    <x v="0"/>
    <x v="0"/>
    <x v="0"/>
    <s v="AL"/>
    <s v="BALDWIN"/>
    <x v="7"/>
  </r>
  <r>
    <x v="0"/>
    <n v="1201716"/>
    <s v="FISH WHISPERER"/>
    <s v="RCG"/>
    <n v="1483"/>
    <x v="0"/>
    <x v="0"/>
    <x v="0"/>
    <s v="TX"/>
    <s v="GALVESTON"/>
    <x v="4"/>
  </r>
  <r>
    <x v="0"/>
    <n v="679216"/>
    <s v="FISHA-TRACTOR"/>
    <s v="RCG"/>
    <n v="1084"/>
    <x v="0"/>
    <x v="0"/>
    <x v="0"/>
    <s v="MS"/>
    <s v="JACKSON"/>
    <x v="6"/>
  </r>
  <r>
    <x v="0"/>
    <s v="FL8628NZ"/>
    <s v="GULF HUNTER"/>
    <s v="RCG"/>
    <n v="1548"/>
    <x v="0"/>
    <x v="0"/>
    <x v="0"/>
    <s v="FL"/>
    <s v="DIXIE"/>
    <x v="0"/>
  </r>
  <r>
    <x v="0"/>
    <s v="FL7578LR"/>
    <s v="LEEVIN"/>
    <s v="RCG"/>
    <n v="537"/>
    <x v="0"/>
    <x v="0"/>
    <x v="0"/>
    <s v="FL"/>
    <s v="DIXIE"/>
    <x v="0"/>
  </r>
  <r>
    <x v="0"/>
    <n v="1053998"/>
    <s v="PAIR-A-DICE"/>
    <s v="RCG"/>
    <n v="930"/>
    <x v="0"/>
    <x v="0"/>
    <x v="0"/>
    <s v="FL"/>
    <s v="DIXIE"/>
    <x v="0"/>
  </r>
  <r>
    <x v="0"/>
    <n v="919273"/>
    <s v="FISHING IMPOSSIBLE"/>
    <s v="RCG"/>
    <n v="382"/>
    <x v="0"/>
    <x v="0"/>
    <x v="0"/>
    <s v="TX"/>
    <s v="SAN PATRICIO"/>
    <x v="4"/>
  </r>
  <r>
    <x v="0"/>
    <s v="FL3212MM"/>
    <s v="UNNAMED"/>
    <s v="RCG"/>
    <n v="1047"/>
    <x v="0"/>
    <x v="0"/>
    <x v="0"/>
    <s v="FL"/>
    <s v="DIXIE"/>
    <x v="0"/>
  </r>
  <r>
    <x v="0"/>
    <n v="553102"/>
    <s v="FISH-N-FOOL"/>
    <s v="RCG"/>
    <n v="282"/>
    <x v="0"/>
    <x v="0"/>
    <x v="0"/>
    <s v="FL"/>
    <s v="OKALOOSA"/>
    <x v="1"/>
  </r>
  <r>
    <x v="0"/>
    <s v="FL9458PS"/>
    <s v="UNNAMED"/>
    <s v="RCG"/>
    <n v="940"/>
    <x v="0"/>
    <x v="0"/>
    <x v="0"/>
    <s v="FL"/>
    <s v="DIXIE"/>
    <x v="0"/>
  </r>
  <r>
    <x v="0"/>
    <n v="553596"/>
    <s v="REEL TIME"/>
    <s v="RCG"/>
    <n v="1622"/>
    <x v="0"/>
    <x v="0"/>
    <x v="0"/>
    <s v="FL"/>
    <s v="FRANKLIN"/>
    <x v="0"/>
  </r>
  <r>
    <x v="0"/>
    <s v="FL2490JT"/>
    <s v="B &amp; B"/>
    <s v="RCG"/>
    <n v="703"/>
    <x v="0"/>
    <x v="0"/>
    <x v="0"/>
    <s v="FL"/>
    <s v="FRANKLIN"/>
    <x v="0"/>
  </r>
  <r>
    <x v="0"/>
    <s v="FL5598LF"/>
    <s v="BIG FISH SGI"/>
    <s v="RCG"/>
    <n v="552"/>
    <x v="0"/>
    <x v="0"/>
    <x v="0"/>
    <s v="FL"/>
    <s v="FRANKLIN"/>
    <x v="0"/>
  </r>
  <r>
    <x v="0"/>
    <n v="639170"/>
    <s v="FORBIDDEN FRUIT"/>
    <s v="RCG"/>
    <n v="659"/>
    <x v="0"/>
    <x v="0"/>
    <x v="0"/>
    <s v="FL"/>
    <s v="OKALOOSA"/>
    <x v="1"/>
  </r>
  <r>
    <x v="0"/>
    <s v="TX6074DH"/>
    <s v="FRAICHE CATCH"/>
    <s v="RCG"/>
    <n v="1579"/>
    <x v="0"/>
    <x v="0"/>
    <x v="0"/>
    <s v="TX"/>
    <s v="BRAZORIA"/>
    <x v="4"/>
  </r>
  <r>
    <x v="0"/>
    <s v="FL9904LG"/>
    <s v="BIG FOOT"/>
    <s v="RCG"/>
    <n v="229"/>
    <x v="0"/>
    <x v="0"/>
    <x v="0"/>
    <s v="FL"/>
    <s v="FRANKLIN"/>
    <x v="0"/>
  </r>
  <r>
    <x v="0"/>
    <s v="AL0727MT"/>
    <s v="FRONTIER"/>
    <s v="RCG"/>
    <n v="142"/>
    <x v="0"/>
    <x v="0"/>
    <x v="0"/>
    <s v="AL"/>
    <s v="BALDWIN"/>
    <x v="7"/>
  </r>
  <r>
    <x v="0"/>
    <n v="559888"/>
    <s v="FULL DRAW"/>
    <s v="RCG"/>
    <n v="1204"/>
    <x v="0"/>
    <x v="0"/>
    <x v="0"/>
    <s v="FL"/>
    <s v="OKALOOSA"/>
    <x v="1"/>
  </r>
  <r>
    <x v="0"/>
    <s v="FL3306EE"/>
    <s v="FUN YET"/>
    <s v="RCG"/>
    <n v="1059"/>
    <x v="0"/>
    <x v="0"/>
    <x v="0"/>
    <s v="FL"/>
    <s v="MONROE"/>
    <x v="2"/>
  </r>
  <r>
    <x v="0"/>
    <s v="LA4971FY"/>
    <s v="FURY"/>
    <s v="RCG"/>
    <n v="1075"/>
    <x v="0"/>
    <x v="0"/>
    <x v="0"/>
    <s v="LA"/>
    <s v="PLAQUEMINES"/>
    <x v="3"/>
  </r>
  <r>
    <x v="0"/>
    <n v="511609"/>
    <s v="GAME ON"/>
    <s v="RCG"/>
    <n v="113"/>
    <x v="0"/>
    <x v="0"/>
    <x v="0"/>
    <s v="FL"/>
    <s v="OKALOOSA"/>
    <x v="1"/>
  </r>
  <r>
    <x v="0"/>
    <s v="TX9932BK"/>
    <s v="GARDIAN"/>
    <s v="RCG"/>
    <n v="1672"/>
    <x v="0"/>
    <x v="0"/>
    <x v="0"/>
    <s v="TX"/>
    <s v="GALVESTON"/>
    <x v="4"/>
  </r>
  <r>
    <x v="0"/>
    <n v="284823"/>
    <s v="GENIE"/>
    <s v="RCG"/>
    <n v="1464"/>
    <x v="0"/>
    <x v="0"/>
    <x v="0"/>
    <s v="FL"/>
    <s v="BAY"/>
    <x v="1"/>
  </r>
  <r>
    <x v="0"/>
    <s v="LA8760FZ"/>
    <s v="GERONIMO"/>
    <s v="RCG"/>
    <n v="375"/>
    <x v="0"/>
    <x v="0"/>
    <x v="0"/>
    <s v="LA"/>
    <s v="PLAQUEMINES"/>
    <x v="3"/>
  </r>
  <r>
    <x v="0"/>
    <s v="TX4413AW"/>
    <s v="GET CHA SUM"/>
    <s v="RCG"/>
    <n v="1143"/>
    <x v="0"/>
    <x v="0"/>
    <x v="0"/>
    <s v="TX"/>
    <s v="BRAZORIA"/>
    <x v="4"/>
  </r>
  <r>
    <x v="0"/>
    <n v="1246163"/>
    <s v="GET N SALTY"/>
    <s v="RCG"/>
    <n v="171"/>
    <x v="0"/>
    <x v="0"/>
    <x v="0"/>
    <s v="TX"/>
    <s v="GALVESTON"/>
    <x v="4"/>
  </r>
  <r>
    <x v="0"/>
    <s v="FL9562PZ"/>
    <s v="CALCUTTA"/>
    <s v="RCG"/>
    <n v="1673"/>
    <x v="0"/>
    <x v="0"/>
    <x v="0"/>
    <s v="FL"/>
    <s v="FRANKLIN"/>
    <x v="0"/>
  </r>
  <r>
    <x v="0"/>
    <n v="1031568"/>
    <s v="GETAWAY"/>
    <s v="RCG"/>
    <n v="893"/>
    <x v="0"/>
    <x v="0"/>
    <x v="0"/>
    <s v="AL"/>
    <s v="BALDWIN"/>
    <x v="7"/>
  </r>
  <r>
    <x v="0"/>
    <s v="TX2725HY"/>
    <s v="GLACIER BAY"/>
    <s v="RCG"/>
    <n v="1131"/>
    <x v="0"/>
    <x v="0"/>
    <x v="0"/>
    <s v="TX"/>
    <s v="GALVESTON"/>
    <x v="4"/>
  </r>
  <r>
    <x v="0"/>
    <s v="FL6552DT"/>
    <s v="CORAL REEFER"/>
    <s v="RCG"/>
    <n v="1506"/>
    <x v="0"/>
    <x v="0"/>
    <x v="0"/>
    <s v="FL"/>
    <s v="FRANKLIN"/>
    <x v="0"/>
  </r>
  <r>
    <x v="0"/>
    <s v="FL1799AC"/>
    <s v="GO MAD"/>
    <s v="RCG"/>
    <n v="1583"/>
    <x v="0"/>
    <x v="0"/>
    <x v="0"/>
    <s v="FL"/>
    <s v="BAY"/>
    <x v="1"/>
  </r>
  <r>
    <x v="0"/>
    <s v="TX3747AX"/>
    <s v="GOIN DEEP"/>
    <s v="RCG"/>
    <n v="157"/>
    <x v="0"/>
    <x v="0"/>
    <x v="0"/>
    <s v="TX"/>
    <s v="GALVESTON"/>
    <x v="4"/>
  </r>
  <r>
    <x v="0"/>
    <s v="FL0425MU"/>
    <s v="DOUBLE D"/>
    <s v="RCG"/>
    <n v="306"/>
    <x v="0"/>
    <x v="0"/>
    <x v="0"/>
    <s v="FL"/>
    <s v="FRANKLIN"/>
    <x v="0"/>
  </r>
  <r>
    <x v="0"/>
    <s v="TX7698AH"/>
    <s v="GOING REEL DEEP"/>
    <s v="RCG"/>
    <n v="1538"/>
    <x v="0"/>
    <x v="0"/>
    <x v="0"/>
    <s v="TX"/>
    <s v="GALVESTON"/>
    <x v="4"/>
  </r>
  <r>
    <x v="0"/>
    <s v="AL1652AG"/>
    <s v="GOLDLINE"/>
    <s v="RCG"/>
    <n v="1448"/>
    <x v="0"/>
    <x v="0"/>
    <x v="0"/>
    <s v="AL"/>
    <s v="BALDWIN"/>
    <x v="7"/>
  </r>
  <r>
    <x v="0"/>
    <s v="FL3270DK"/>
    <s v="FISH COMMANDER"/>
    <s v="RCG"/>
    <n v="193"/>
    <x v="0"/>
    <x v="0"/>
    <x v="0"/>
    <s v="FL"/>
    <s v="FRANKLIN"/>
    <x v="0"/>
  </r>
  <r>
    <x v="0"/>
    <s v="FL3651MW"/>
    <s v="FISH WHISTLE"/>
    <s v="RCG"/>
    <n v="470"/>
    <x v="0"/>
    <x v="0"/>
    <x v="0"/>
    <s v="FL"/>
    <s v="FRANKLIN"/>
    <x v="0"/>
  </r>
  <r>
    <x v="0"/>
    <n v="910172"/>
    <s v="GOOD NEWS"/>
    <s v="RCG"/>
    <n v="457"/>
    <x v="0"/>
    <x v="0"/>
    <x v="0"/>
    <s v="TX"/>
    <s v="GALVESTON"/>
    <x v="4"/>
  </r>
  <r>
    <x v="0"/>
    <s v="FL0094NN"/>
    <s v="GOOD TIMES"/>
    <s v="RCG"/>
    <n v="972"/>
    <x v="0"/>
    <x v="0"/>
    <x v="0"/>
    <s v="AL"/>
    <s v="BALDWIN"/>
    <x v="7"/>
  </r>
  <r>
    <x v="0"/>
    <s v="FL5431MS"/>
    <s v="HANG ON"/>
    <s v="RCG"/>
    <n v="536"/>
    <x v="0"/>
    <x v="0"/>
    <x v="0"/>
    <s v="FL"/>
    <s v="FRANKLIN"/>
    <x v="0"/>
  </r>
  <r>
    <x v="0"/>
    <s v="FL3235LG"/>
    <s v="JORDAN B"/>
    <s v="RCG"/>
    <n v="1606"/>
    <x v="0"/>
    <x v="0"/>
    <x v="0"/>
    <s v="FL"/>
    <s v="FRANKLIN"/>
    <x v="0"/>
  </r>
  <r>
    <x v="0"/>
    <s v="LA1479EG"/>
    <s v="GOT UM"/>
    <s v="RCG"/>
    <n v="51"/>
    <x v="0"/>
    <x v="0"/>
    <x v="0"/>
    <s v="LA"/>
    <s v="TERREBONNE"/>
    <x v="3"/>
  </r>
  <r>
    <x v="0"/>
    <n v="546132"/>
    <s v="GOTTA-BELIEVE"/>
    <s v="RCG"/>
    <n v="1119"/>
    <x v="0"/>
    <x v="0"/>
    <x v="0"/>
    <s v="FL"/>
    <s v="BAY"/>
    <x v="1"/>
  </r>
  <r>
    <x v="0"/>
    <s v="AL8729LR"/>
    <s v="GRADY WHITE"/>
    <s v="RCG"/>
    <n v="60"/>
    <x v="0"/>
    <x v="0"/>
    <x v="0"/>
    <s v="AL"/>
    <s v="BALDWIN"/>
    <x v="7"/>
  </r>
  <r>
    <x v="0"/>
    <s v="FL0801FJ"/>
    <s v="KNOT ME"/>
    <s v="RCG"/>
    <n v="1029"/>
    <x v="0"/>
    <x v="0"/>
    <x v="0"/>
    <s v="FL"/>
    <s v="FRANKLIN"/>
    <x v="0"/>
  </r>
  <r>
    <x v="0"/>
    <n v="1222250"/>
    <s v="GRAND SLAM"/>
    <s v="RCG"/>
    <n v="1014"/>
    <x v="0"/>
    <x v="0"/>
    <x v="0"/>
    <s v="LA"/>
    <s v="PLAQUEMINES"/>
    <x v="3"/>
  </r>
  <r>
    <x v="0"/>
    <s v="FL2947LJ"/>
    <s v="KNOTTY BUOY"/>
    <s v="RCG"/>
    <n v="1530"/>
    <x v="0"/>
    <x v="0"/>
    <x v="0"/>
    <s v="FL"/>
    <s v="FRANKLIN"/>
    <x v="0"/>
  </r>
  <r>
    <x v="0"/>
    <s v="FL8691RX"/>
    <s v="LAST CALL"/>
    <s v="RCG"/>
    <n v="267"/>
    <x v="0"/>
    <x v="0"/>
    <x v="0"/>
    <s v="FL"/>
    <s v="FRANKLIN"/>
    <x v="0"/>
  </r>
  <r>
    <x v="0"/>
    <s v="FL1894BH"/>
    <s v="GREEN TURTLE"/>
    <s v="RCG"/>
    <n v="190"/>
    <x v="0"/>
    <x v="0"/>
    <x v="0"/>
    <s v="FL"/>
    <s v="MONROE"/>
    <x v="2"/>
  </r>
  <r>
    <x v="0"/>
    <s v="FL5412LY"/>
    <s v="GROUP R THERAPY"/>
    <s v="RCG"/>
    <n v="697"/>
    <x v="0"/>
    <x v="0"/>
    <x v="0"/>
    <s v="FL"/>
    <s v="BAY"/>
    <x v="1"/>
  </r>
  <r>
    <x v="0"/>
    <n v="680392"/>
    <s v="LONG GONE"/>
    <s v="RCG"/>
    <n v="640"/>
    <x v="0"/>
    <x v="0"/>
    <x v="0"/>
    <s v="FL"/>
    <s v="FRANKLIN"/>
    <x v="0"/>
  </r>
  <r>
    <x v="0"/>
    <n v="646585"/>
    <s v="MISS EMILY"/>
    <s v="RCG"/>
    <n v="289"/>
    <x v="0"/>
    <x v="0"/>
    <x v="0"/>
    <s v="FL"/>
    <s v="FRANKLIN"/>
    <x v="0"/>
  </r>
  <r>
    <x v="0"/>
    <s v="GA6275JW"/>
    <s v="GRUNTNGROUPER"/>
    <s v="RCG"/>
    <n v="964"/>
    <x v="0"/>
    <x v="0"/>
    <x v="0"/>
    <s v="GA"/>
    <s v="CHATHAM"/>
    <x v="5"/>
  </r>
  <r>
    <x v="0"/>
    <s v="AL4269AW"/>
    <s v="GUILT TRIP"/>
    <s v="RCG"/>
    <n v="1677"/>
    <x v="0"/>
    <x v="0"/>
    <x v="0"/>
    <s v="AL"/>
    <s v="MOBILE"/>
    <x v="7"/>
  </r>
  <r>
    <x v="0"/>
    <s v="AL1697AR"/>
    <s v="GULF ADVENTURES"/>
    <s v="RCG"/>
    <n v="124"/>
    <x v="0"/>
    <x v="0"/>
    <x v="0"/>
    <s v="AL"/>
    <s v="BALDWIN"/>
    <x v="7"/>
  </r>
  <r>
    <x v="0"/>
    <s v="FL2192LV"/>
    <s v="PEREGRINE"/>
    <s v="RCG"/>
    <n v="299"/>
    <x v="0"/>
    <x v="0"/>
    <x v="0"/>
    <s v="FL"/>
    <s v="FRANKLIN"/>
    <x v="0"/>
  </r>
  <r>
    <x v="0"/>
    <n v="259998"/>
    <s v="GULF REBEL"/>
    <s v="RCG"/>
    <n v="337"/>
    <x v="0"/>
    <x v="0"/>
    <x v="0"/>
    <s v="AL"/>
    <s v="BALDWIN"/>
    <x v="7"/>
  </r>
  <r>
    <x v="0"/>
    <n v="1186290"/>
    <s v="GUNG HO II"/>
    <s v="RCG"/>
    <n v="1233"/>
    <x v="0"/>
    <x v="0"/>
    <x v="0"/>
    <s v="TX"/>
    <s v="SAN PATRICIO"/>
    <x v="4"/>
  </r>
  <r>
    <x v="0"/>
    <n v="1064850"/>
    <s v="GYPSEA"/>
    <s v="RCG"/>
    <n v="1152"/>
    <x v="0"/>
    <x v="0"/>
    <x v="0"/>
    <s v="FL"/>
    <s v="BAY"/>
    <x v="1"/>
  </r>
  <r>
    <x v="0"/>
    <n v="635783"/>
    <s v="RENEGADE II"/>
    <s v="RCG"/>
    <n v="1186"/>
    <x v="0"/>
    <x v="0"/>
    <x v="0"/>
    <s v="FL"/>
    <s v="FRANKLIN"/>
    <x v="0"/>
  </r>
  <r>
    <x v="0"/>
    <s v="FL5657JS"/>
    <s v="SEA BANDIT"/>
    <s v="RCG"/>
    <n v="232"/>
    <x v="0"/>
    <x v="0"/>
    <x v="0"/>
    <s v="FL"/>
    <s v="FRANKLIN"/>
    <x v="0"/>
  </r>
  <r>
    <x v="0"/>
    <n v="1125154"/>
    <s v="HAD ENOUGH"/>
    <s v="RCG"/>
    <n v="849"/>
    <x v="0"/>
    <x v="0"/>
    <x v="0"/>
    <s v="FL"/>
    <s v="BAY"/>
    <x v="1"/>
  </r>
  <r>
    <x v="0"/>
    <s v="TX3648XZ"/>
    <s v="HALE YEAH"/>
    <s v="RCG"/>
    <n v="223"/>
    <x v="0"/>
    <x v="0"/>
    <x v="0"/>
    <s v="TX"/>
    <s v="NUECES"/>
    <x v="4"/>
  </r>
  <r>
    <x v="0"/>
    <s v="TX7502BV"/>
    <s v="HALF TIME"/>
    <s v="RCG"/>
    <n v="968"/>
    <x v="0"/>
    <x v="0"/>
    <x v="0"/>
    <s v="TX"/>
    <s v="GALVESTON"/>
    <x v="4"/>
  </r>
  <r>
    <x v="0"/>
    <s v="FL9637PA"/>
    <s v="SEA PRO"/>
    <s v="RCG"/>
    <n v="685"/>
    <x v="0"/>
    <x v="0"/>
    <x v="0"/>
    <s v="FL"/>
    <s v="FRANKLIN"/>
    <x v="0"/>
  </r>
  <r>
    <x v="0"/>
    <s v="FL2352LD"/>
    <s v="SEAWOLF"/>
    <s v="RCG"/>
    <n v="1294"/>
    <x v="0"/>
    <x v="0"/>
    <x v="0"/>
    <s v="FL"/>
    <s v="FRANKLIN"/>
    <x v="0"/>
  </r>
  <r>
    <x v="0"/>
    <n v="666085"/>
    <s v="SIDELINE I"/>
    <s v="HRCG"/>
    <n v="1604"/>
    <x v="0"/>
    <x v="0"/>
    <x v="0"/>
    <s v="FL"/>
    <s v="FRANKLIN"/>
    <x v="0"/>
  </r>
  <r>
    <x v="0"/>
    <s v="FL4357MS"/>
    <s v="SURE STRIKE"/>
    <s v="RCG"/>
    <n v="397"/>
    <x v="0"/>
    <x v="0"/>
    <x v="0"/>
    <s v="FL"/>
    <s v="FRANKLIN"/>
    <x v="0"/>
  </r>
  <r>
    <x v="0"/>
    <n v="592858"/>
    <s v="TRANSITION"/>
    <s v="RCG"/>
    <n v="808"/>
    <x v="0"/>
    <x v="0"/>
    <x v="0"/>
    <s v="FL"/>
    <s v="FRANKLIN"/>
    <x v="0"/>
  </r>
  <r>
    <x v="0"/>
    <s v="LA6303GB"/>
    <s v="HANG TIME"/>
    <s v="RCG"/>
    <n v="346"/>
    <x v="0"/>
    <x v="0"/>
    <x v="0"/>
    <s v="LA"/>
    <s v="PLAQUEMINES"/>
    <x v="3"/>
  </r>
  <r>
    <x v="0"/>
    <s v="TX8733ZA"/>
    <s v="HANNAH RENEE"/>
    <s v="RCG"/>
    <n v="1020"/>
    <x v="0"/>
    <x v="0"/>
    <x v="0"/>
    <s v="TX"/>
    <s v="JEFFERSON"/>
    <x v="4"/>
  </r>
  <r>
    <x v="0"/>
    <s v="MI7555BU"/>
    <s v="HAPPY ENDINGS"/>
    <s v="RCG"/>
    <n v="996"/>
    <x v="0"/>
    <x v="0"/>
    <x v="0"/>
    <s v="MS"/>
    <s v="JACKSON"/>
    <x v="6"/>
  </r>
  <r>
    <x v="0"/>
    <n v="516622"/>
    <s v="HAPPY HOOKER"/>
    <s v="RCG"/>
    <n v="767"/>
    <x v="0"/>
    <x v="0"/>
    <x v="0"/>
    <s v="FL"/>
    <s v="BAY"/>
    <x v="1"/>
  </r>
  <r>
    <x v="0"/>
    <s v="LA2039FD"/>
    <s v="HARD TIMES"/>
    <s v="RCG"/>
    <n v="354"/>
    <x v="0"/>
    <x v="0"/>
    <x v="0"/>
    <s v="LA"/>
    <s v="JEFFERSON"/>
    <x v="3"/>
  </r>
  <r>
    <x v="0"/>
    <s v="FL7114GM"/>
    <s v="UNNAMED"/>
    <s v="RCG"/>
    <n v="1440"/>
    <x v="0"/>
    <x v="0"/>
    <x v="0"/>
    <s v="FL"/>
    <s v="FRANKLIN"/>
    <x v="0"/>
  </r>
  <r>
    <x v="0"/>
    <n v="669005"/>
    <s v="HAYES DAYS"/>
    <s v="RCG"/>
    <n v="546"/>
    <x v="0"/>
    <x v="0"/>
    <x v="0"/>
    <s v="FL"/>
    <s v="ESCAMBIA"/>
    <x v="1"/>
  </r>
  <r>
    <x v="0"/>
    <s v="FL2595FP"/>
    <s v="HEY BABY"/>
    <s v="RCG"/>
    <n v="1391"/>
    <x v="0"/>
    <x v="0"/>
    <x v="0"/>
    <s v="FL"/>
    <s v="OKALOOSA"/>
    <x v="1"/>
  </r>
  <r>
    <x v="0"/>
    <n v="682951"/>
    <s v="HEY BOY II"/>
    <s v="RCG"/>
    <n v="379"/>
    <x v="0"/>
    <x v="0"/>
    <x v="0"/>
    <s v="AL"/>
    <s v="BALDWIN"/>
    <x v="7"/>
  </r>
  <r>
    <x v="0"/>
    <n v="975759"/>
    <s v="HIGH CLASS HOOKER"/>
    <s v="RCG"/>
    <n v="1535"/>
    <x v="0"/>
    <x v="0"/>
    <x v="0"/>
    <s v="FL"/>
    <s v="MONROE"/>
    <x v="2"/>
  </r>
  <r>
    <x v="0"/>
    <n v="950343"/>
    <s v="HIGH HEAT"/>
    <s v="RCG"/>
    <n v="1057"/>
    <x v="0"/>
    <x v="0"/>
    <x v="0"/>
    <s v="TX"/>
    <s v="BRAZORIA"/>
    <x v="4"/>
  </r>
  <r>
    <x v="0"/>
    <n v="922764"/>
    <s v="HIGH PRESSURE II"/>
    <s v="RCG"/>
    <n v="832"/>
    <x v="0"/>
    <x v="0"/>
    <x v="0"/>
    <s v="AL"/>
    <s v="BALDWIN"/>
    <x v="7"/>
  </r>
  <r>
    <x v="0"/>
    <n v="985404"/>
    <s v="HIGH TIMES TOO"/>
    <s v="RCG"/>
    <n v="609"/>
    <x v="0"/>
    <x v="0"/>
    <x v="0"/>
    <s v="MS"/>
    <s v="HARRISON"/>
    <x v="6"/>
  </r>
  <r>
    <x v="0"/>
    <n v="1058328"/>
    <s v="HIGH-TITHE"/>
    <s v="RCG"/>
    <n v="1289"/>
    <x v="0"/>
    <x v="0"/>
    <x v="0"/>
    <s v="TX"/>
    <s v="GALVESTON"/>
    <x v="4"/>
  </r>
  <r>
    <x v="0"/>
    <s v="TX4687CC"/>
    <s v="HIT N RUN"/>
    <s v="RCG"/>
    <n v="303"/>
    <x v="0"/>
    <x v="0"/>
    <x v="0"/>
    <s v="TX"/>
    <s v="BRAZORIA"/>
    <x v="4"/>
  </r>
  <r>
    <x v="0"/>
    <n v="1114141"/>
    <s v="HEY BABE"/>
    <s v="RCG"/>
    <n v="823"/>
    <x v="16"/>
    <x v="5"/>
    <x v="2"/>
    <s v="FL"/>
    <s v="FRANKLIN"/>
    <x v="0"/>
  </r>
  <r>
    <x v="0"/>
    <n v="1075612"/>
    <s v="HOG WILD"/>
    <s v="RCG"/>
    <n v="111"/>
    <x v="0"/>
    <x v="0"/>
    <x v="0"/>
    <s v="FL"/>
    <s v="SANTA ROSA"/>
    <x v="1"/>
  </r>
  <r>
    <x v="0"/>
    <s v="FL6461JA"/>
    <s v="GREEN BOAT"/>
    <s v="RCG"/>
    <n v="278"/>
    <x v="0"/>
    <x v="0"/>
    <x v="0"/>
    <s v="FL"/>
    <s v="HENDRY"/>
    <x v="0"/>
  </r>
  <r>
    <x v="0"/>
    <s v="FL7630GL"/>
    <s v="HOMICIDAL"/>
    <s v="HRCG"/>
    <n v="1500"/>
    <x v="0"/>
    <x v="0"/>
    <x v="0"/>
    <s v="FL"/>
    <s v="GULF"/>
    <x v="1"/>
  </r>
  <r>
    <x v="0"/>
    <n v="1169018"/>
    <s v="HONESTY"/>
    <s v="RCG"/>
    <n v="1460"/>
    <x v="0"/>
    <x v="0"/>
    <x v="0"/>
    <s v="TX"/>
    <s v="CALHOUN"/>
    <x v="1"/>
  </r>
  <r>
    <x v="0"/>
    <s v="FL3527LE"/>
    <s v="HONEY BADGER"/>
    <s v="RCG"/>
    <n v="1452"/>
    <x v="0"/>
    <x v="0"/>
    <x v="0"/>
    <s v="FL"/>
    <s v="MONROE"/>
    <x v="2"/>
  </r>
  <r>
    <x v="0"/>
    <s v="FL6199PK"/>
    <s v="ANGLING ADVENTURES"/>
    <s v="RCG"/>
    <n v="385"/>
    <x v="0"/>
    <x v="0"/>
    <x v="0"/>
    <s v="FL"/>
    <s v="HERNANDO"/>
    <x v="0"/>
  </r>
  <r>
    <x v="0"/>
    <s v="FL7019MP"/>
    <s v="FISHDADDY CHARTERS"/>
    <s v="RCG"/>
    <n v="905"/>
    <x v="0"/>
    <x v="0"/>
    <x v="0"/>
    <s v="FL"/>
    <s v="HERNANDO"/>
    <x v="0"/>
  </r>
  <r>
    <x v="0"/>
    <s v="FL1152RB"/>
    <s v="HOOK EM UP"/>
    <s v="RCG"/>
    <n v="1022"/>
    <x v="0"/>
    <x v="0"/>
    <x v="0"/>
    <s v="FL"/>
    <s v="BAY"/>
    <x v="1"/>
  </r>
  <r>
    <x v="0"/>
    <s v="FL7704ML"/>
    <s v="FLY SUMTER"/>
    <s v="RCG"/>
    <n v="1546"/>
    <x v="0"/>
    <x v="0"/>
    <x v="0"/>
    <s v="FL"/>
    <s v="HERNANDO"/>
    <x v="0"/>
  </r>
  <r>
    <x v="0"/>
    <s v="TX6759AU"/>
    <s v="HOOK N BULL"/>
    <s v="RCG"/>
    <n v="398"/>
    <x v="0"/>
    <x v="0"/>
    <x v="0"/>
    <s v="TX"/>
    <s v="MATAGORDA"/>
    <x v="4"/>
  </r>
  <r>
    <x v="0"/>
    <n v="1162266"/>
    <s v="ON ANOTHER PLANE"/>
    <s v="RCG"/>
    <n v="728"/>
    <x v="0"/>
    <x v="0"/>
    <x v="0"/>
    <s v="FL"/>
    <s v="HERNANDO"/>
    <x v="0"/>
  </r>
  <r>
    <x v="0"/>
    <n v="1029337"/>
    <s v="HOOKED UP"/>
    <s v="RCG"/>
    <n v="591"/>
    <x v="0"/>
    <x v="0"/>
    <x v="0"/>
    <s v="AL"/>
    <s v="BALDWIN"/>
    <x v="7"/>
  </r>
  <r>
    <x v="0"/>
    <s v="TX4845FD"/>
    <s v="HOOKED UP"/>
    <s v="RCG"/>
    <n v="1168"/>
    <x v="0"/>
    <x v="0"/>
    <x v="0"/>
    <s v="TX"/>
    <s v="GALVESTON"/>
    <x v="4"/>
  </r>
  <r>
    <x v="0"/>
    <s v="VA2668BK"/>
    <s v="HOOKED UP"/>
    <s v="RCG"/>
    <n v="237"/>
    <x v="0"/>
    <x v="0"/>
    <x v="0"/>
    <s v="VA"/>
    <s v="PRINCESS ANNE"/>
    <x v="5"/>
  </r>
  <r>
    <x v="0"/>
    <s v="TX7682BK"/>
    <s v="HOOKSETKING"/>
    <s v="RCG"/>
    <n v="698"/>
    <x v="0"/>
    <x v="0"/>
    <x v="0"/>
    <s v="TX"/>
    <s v="GALVESTON"/>
    <x v="4"/>
  </r>
  <r>
    <x v="0"/>
    <s v="FL2925LH"/>
    <s v="OVERTIME"/>
    <s v="RCG"/>
    <n v="279"/>
    <x v="0"/>
    <x v="0"/>
    <x v="0"/>
    <s v="FL"/>
    <s v="HERNANDO"/>
    <x v="0"/>
  </r>
  <r>
    <x v="0"/>
    <s v="AL4153AD"/>
    <s v="HOSS FLY"/>
    <s v="RCG"/>
    <n v="1312"/>
    <x v="0"/>
    <x v="0"/>
    <x v="0"/>
    <s v="AL"/>
    <s v="BALDWIN"/>
    <x v="7"/>
  </r>
  <r>
    <x v="0"/>
    <n v="546388"/>
    <s v="HUNTRESS"/>
    <s v="RCG"/>
    <n v="564"/>
    <x v="0"/>
    <x v="0"/>
    <x v="0"/>
    <s v="FL"/>
    <s v="OKALOOSA"/>
    <x v="1"/>
  </r>
  <r>
    <x v="0"/>
    <n v="1193690"/>
    <s v="RED TIDE"/>
    <s v="RCG"/>
    <n v="1413"/>
    <x v="0"/>
    <x v="0"/>
    <x v="0"/>
    <s v="FL"/>
    <s v="HERNANDO"/>
    <x v="0"/>
  </r>
  <r>
    <x v="0"/>
    <n v="1169150"/>
    <s v="HYDRA SEA"/>
    <s v="RCG"/>
    <n v="1191"/>
    <x v="0"/>
    <x v="0"/>
    <x v="0"/>
    <s v="AL"/>
    <s v="BALDWIN"/>
    <x v="7"/>
  </r>
  <r>
    <x v="0"/>
    <n v="696703"/>
    <s v="ICED DOWN"/>
    <s v="RCG"/>
    <n v="441"/>
    <x v="0"/>
    <x v="0"/>
    <x v="0"/>
    <s v="TX"/>
    <s v="NUECES"/>
    <x v="4"/>
  </r>
  <r>
    <x v="0"/>
    <n v="678695"/>
    <s v="ILLUSTRIOUS"/>
    <s v="RCG"/>
    <n v="1398"/>
    <x v="0"/>
    <x v="0"/>
    <x v="0"/>
    <s v="FL"/>
    <s v="GULF"/>
    <x v="1"/>
  </r>
  <r>
    <x v="0"/>
    <n v="1255889"/>
    <s v="INNOVATOR"/>
    <s v="RCG"/>
    <n v="330"/>
    <x v="0"/>
    <x v="0"/>
    <x v="0"/>
    <s v="MS"/>
    <s v="HARRISON"/>
    <x v="6"/>
  </r>
  <r>
    <x v="0"/>
    <s v="AL0649MT"/>
    <s v="INSIDE OUT"/>
    <s v="RCG"/>
    <n v="508"/>
    <x v="0"/>
    <x v="0"/>
    <x v="0"/>
    <s v="AL"/>
    <s v="BALDWIN"/>
    <x v="7"/>
  </r>
  <r>
    <x v="0"/>
    <s v="FL6841NS"/>
    <s v="SALTY II"/>
    <s v="RCG"/>
    <n v="992"/>
    <x v="0"/>
    <x v="0"/>
    <x v="0"/>
    <s v="FL"/>
    <s v="HERNANDO"/>
    <x v="0"/>
  </r>
  <r>
    <x v="0"/>
    <n v="951320"/>
    <s v="INTREPID"/>
    <s v="RCG"/>
    <n v="605"/>
    <x v="0"/>
    <x v="0"/>
    <x v="0"/>
    <s v="TX"/>
    <s v="GALVESTON"/>
    <x v="4"/>
  </r>
  <r>
    <x v="0"/>
    <s v="FL6502PR"/>
    <s v="INVADER"/>
    <s v="RCG"/>
    <n v="1584"/>
    <x v="0"/>
    <x v="0"/>
    <x v="0"/>
    <s v="FL"/>
    <s v="MONROE"/>
    <x v="2"/>
  </r>
  <r>
    <x v="0"/>
    <n v="1236985"/>
    <s v="IRON CONDOR"/>
    <s v="RCG"/>
    <n v="233"/>
    <x v="0"/>
    <x v="0"/>
    <x v="0"/>
    <s v="AL"/>
    <s v="BALDWIN"/>
    <x v="7"/>
  </r>
  <r>
    <x v="0"/>
    <n v="1223814"/>
    <s v="IRON CROWN"/>
    <s v="RCG"/>
    <n v="1132"/>
    <x v="0"/>
    <x v="0"/>
    <x v="0"/>
    <s v="TX"/>
    <s v="GALVESTON"/>
    <x v="4"/>
  </r>
  <r>
    <x v="0"/>
    <n v="548724"/>
    <s v="ISLAND BREEZE"/>
    <s v="RCG"/>
    <n v="1005"/>
    <x v="0"/>
    <x v="0"/>
    <x v="0"/>
    <s v="MS"/>
    <s v="HARRISON"/>
    <x v="6"/>
  </r>
  <r>
    <x v="0"/>
    <n v="506855"/>
    <s v="100 PROOF"/>
    <s v="RCG"/>
    <n v="340"/>
    <x v="18"/>
    <x v="0"/>
    <x v="0"/>
    <s v="FL"/>
    <s v="HILLSBOROUGH"/>
    <x v="0"/>
  </r>
  <r>
    <x v="0"/>
    <s v="FL4671PT"/>
    <s v="2 SHEA XX"/>
    <s v="RCG"/>
    <n v="25"/>
    <x v="0"/>
    <x v="0"/>
    <x v="0"/>
    <s v="FL"/>
    <s v="HILLSBOROUGH"/>
    <x v="0"/>
  </r>
  <r>
    <x v="0"/>
    <s v="FL7895PL"/>
    <s v="ADVENTURESS II"/>
    <s v="RCG"/>
    <n v="1310"/>
    <x v="0"/>
    <x v="0"/>
    <x v="0"/>
    <s v="FL"/>
    <s v="HILLSBOROUGH"/>
    <x v="0"/>
  </r>
  <r>
    <x v="0"/>
    <s v="FL6104PL"/>
    <s v="COMPLEAT ANGLER"/>
    <s v="RCG"/>
    <n v="978"/>
    <x v="0"/>
    <x v="0"/>
    <x v="0"/>
    <s v="FL"/>
    <s v="HILLSBOROUGH"/>
    <x v="0"/>
  </r>
  <r>
    <x v="0"/>
    <s v="TX2106BH"/>
    <s v="J-12"/>
    <s v="RCG"/>
    <n v="11"/>
    <x v="0"/>
    <x v="0"/>
    <x v="0"/>
    <s v="TX"/>
    <s v="GALVESTON"/>
    <x v="4"/>
  </r>
  <r>
    <x v="0"/>
    <n v="586810"/>
    <s v="JALAPENA"/>
    <s v="RCG"/>
    <n v="439"/>
    <x v="0"/>
    <x v="0"/>
    <x v="0"/>
    <s v="TX"/>
    <s v="NUECES"/>
    <x v="4"/>
  </r>
  <r>
    <x v="0"/>
    <n v="1201328"/>
    <s v="FREE SPEARIT"/>
    <s v="RCG"/>
    <n v="1644"/>
    <x v="0"/>
    <x v="0"/>
    <x v="0"/>
    <s v="FL"/>
    <s v="HILLSBOROUGH"/>
    <x v="0"/>
  </r>
  <r>
    <x v="0"/>
    <n v="699979"/>
    <s v="JAMIE G"/>
    <s v="RCG"/>
    <n v="571"/>
    <x v="0"/>
    <x v="0"/>
    <x v="0"/>
    <s v="AL"/>
    <s v="BALDWIN"/>
    <x v="7"/>
  </r>
  <r>
    <x v="0"/>
    <n v="1218071"/>
    <s v="GOING DEEP"/>
    <s v="RCG"/>
    <n v="1185"/>
    <x v="0"/>
    <x v="0"/>
    <x v="0"/>
    <s v="FL"/>
    <s v="HILLSBOROUGH"/>
    <x v="0"/>
  </r>
  <r>
    <x v="0"/>
    <s v="FL1202MW"/>
    <s v="HOOK N SPEAR"/>
    <s v="RCG"/>
    <n v="1376"/>
    <x v="0"/>
    <x v="0"/>
    <x v="0"/>
    <s v="FL"/>
    <s v="HILLSBOROUGH"/>
    <x v="0"/>
  </r>
  <r>
    <x v="0"/>
    <s v="MI0736BP"/>
    <s v="JIG-A-LOW"/>
    <s v="RCG"/>
    <n v="1232"/>
    <x v="0"/>
    <x v="0"/>
    <x v="0"/>
    <s v="MS"/>
    <s v="HARRISON"/>
    <x v="6"/>
  </r>
  <r>
    <x v="0"/>
    <s v="FL6500PR"/>
    <s v="KIMBERLEY ANN V"/>
    <s v="RCG"/>
    <n v="1558"/>
    <x v="0"/>
    <x v="0"/>
    <x v="0"/>
    <s v="FL"/>
    <s v="HILLSBOROUGH"/>
    <x v="0"/>
  </r>
  <r>
    <x v="0"/>
    <s v="FL5781KE"/>
    <s v="MARKIN FISH"/>
    <s v="RCG"/>
    <n v="187"/>
    <x v="0"/>
    <x v="0"/>
    <x v="0"/>
    <s v="FL"/>
    <s v="HILLSBOROUGH"/>
    <x v="0"/>
  </r>
  <r>
    <x v="0"/>
    <n v="1193313"/>
    <s v="OFFSHORE HUSTLER"/>
    <s v="RCG"/>
    <n v="351"/>
    <x v="0"/>
    <x v="0"/>
    <x v="0"/>
    <s v="FL"/>
    <s v="HILLSBOROUGH"/>
    <x v="0"/>
  </r>
  <r>
    <x v="0"/>
    <n v="1224112"/>
    <s v="JOHNNY B"/>
    <s v="RCG"/>
    <n v="944"/>
    <x v="0"/>
    <x v="0"/>
    <x v="0"/>
    <s v="TX"/>
    <s v="BRAZORIA"/>
    <x v="4"/>
  </r>
  <r>
    <x v="0"/>
    <s v="FL5350PB"/>
    <s v="JOLLY MON"/>
    <s v="RCG"/>
    <n v="407"/>
    <x v="0"/>
    <x v="0"/>
    <x v="0"/>
    <s v="FL"/>
    <s v="ESCAMBIA"/>
    <x v="1"/>
  </r>
  <r>
    <x v="0"/>
    <s v="FL7942MM"/>
    <s v="REEL ADVENTURES"/>
    <s v="RCG"/>
    <n v="352"/>
    <x v="0"/>
    <x v="0"/>
    <x v="0"/>
    <s v="FL"/>
    <s v="HILLSBOROUGH"/>
    <x v="0"/>
  </r>
  <r>
    <x v="0"/>
    <n v="665365"/>
    <s v="ROD BENDER"/>
    <s v="RCG"/>
    <n v="209"/>
    <x v="0"/>
    <x v="0"/>
    <x v="0"/>
    <s v="FL"/>
    <s v="HILLSBOROUGH"/>
    <x v="0"/>
  </r>
  <r>
    <x v="0"/>
    <n v="1020954"/>
    <s v="JUS CUZ"/>
    <s v="RCG"/>
    <n v="245"/>
    <x v="0"/>
    <x v="0"/>
    <x v="0"/>
    <s v="AL"/>
    <s v="MOBILE"/>
    <x v="7"/>
  </r>
  <r>
    <x v="0"/>
    <s v="FL7453AP"/>
    <s v="WALLEYE II"/>
    <s v="RCG"/>
    <n v="1301"/>
    <x v="0"/>
    <x v="0"/>
    <x v="0"/>
    <s v="FL"/>
    <s v="HILLSBOROUGH"/>
    <x v="0"/>
  </r>
  <r>
    <x v="0"/>
    <s v="FL6693HM"/>
    <s v="WIZ"/>
    <s v="RCG"/>
    <n v="1097"/>
    <x v="0"/>
    <x v="0"/>
    <x v="0"/>
    <s v="FL"/>
    <s v="HILLSBOROUGH"/>
    <x v="0"/>
  </r>
  <r>
    <x v="0"/>
    <s v="FL6776NK"/>
    <s v="NICKEYS WAY TOO"/>
    <s v="RCG"/>
    <n v="1439"/>
    <x v="0"/>
    <x v="0"/>
    <x v="0"/>
    <s v="FL"/>
    <s v="LEE"/>
    <x v="0"/>
  </r>
  <r>
    <x v="0"/>
    <n v="1256521"/>
    <s v="KATANA"/>
    <s v="RCG"/>
    <n v="455"/>
    <x v="0"/>
    <x v="0"/>
    <x v="0"/>
    <s v="TX"/>
    <s v="GALVESTON"/>
    <x v="4"/>
  </r>
  <r>
    <x v="0"/>
    <s v="FL3774PW"/>
    <s v="REEL REVENGE"/>
    <s v="RCG"/>
    <n v="1467"/>
    <x v="0"/>
    <x v="0"/>
    <x v="0"/>
    <s v="FL"/>
    <s v="LEE"/>
    <x v="0"/>
  </r>
  <r>
    <x v="0"/>
    <s v="AL1464LK"/>
    <s v="KAYLA SHAY"/>
    <s v="HRCG"/>
    <n v="1696"/>
    <x v="0"/>
    <x v="0"/>
    <x v="0"/>
    <s v="AL"/>
    <s v="BALDWIN"/>
    <x v="7"/>
  </r>
  <r>
    <x v="0"/>
    <n v="647365"/>
    <s v="KELLY ANNE"/>
    <s v="RCG"/>
    <n v="338"/>
    <x v="0"/>
    <x v="0"/>
    <x v="0"/>
    <s v="AL"/>
    <s v="BALDWIN"/>
    <x v="7"/>
  </r>
  <r>
    <x v="0"/>
    <s v="FL1819MT"/>
    <s v="KEY LIMEY"/>
    <s v="RCG"/>
    <n v="389"/>
    <x v="0"/>
    <x v="0"/>
    <x v="0"/>
    <s v="FL"/>
    <s v="MONROE"/>
    <x v="2"/>
  </r>
  <r>
    <x v="0"/>
    <n v="1034559"/>
    <s v="ANEJO"/>
    <s v="RCG"/>
    <n v="589"/>
    <x v="0"/>
    <x v="0"/>
    <x v="0"/>
    <s v="FL"/>
    <s v="LEE"/>
    <x v="0"/>
  </r>
  <r>
    <x v="0"/>
    <s v="FL9437PP"/>
    <s v="ASALTWEAPON 2"/>
    <s v="RCG"/>
    <n v="744"/>
    <x v="0"/>
    <x v="0"/>
    <x v="0"/>
    <s v="FL"/>
    <s v="LEE"/>
    <x v="0"/>
  </r>
  <r>
    <x v="0"/>
    <s v="LA5325EV"/>
    <s v="KINGFISH"/>
    <s v="RCG"/>
    <n v="582"/>
    <x v="0"/>
    <x v="0"/>
    <x v="0"/>
    <s v="LA"/>
    <s v="PLAQUEMINES"/>
    <x v="3"/>
  </r>
  <r>
    <x v="0"/>
    <s v="LA1635FU"/>
    <s v="KINGFISH II"/>
    <s v="RCG"/>
    <n v="140"/>
    <x v="0"/>
    <x v="0"/>
    <x v="0"/>
    <s v="LA"/>
    <s v="JEFFERSON"/>
    <x v="3"/>
  </r>
  <r>
    <x v="0"/>
    <s v="FL8403MW"/>
    <s v="BETTER DAYS"/>
    <s v="RCG"/>
    <n v="872"/>
    <x v="0"/>
    <x v="0"/>
    <x v="0"/>
    <s v="FL"/>
    <s v="LEE"/>
    <x v="0"/>
  </r>
  <r>
    <x v="0"/>
    <s v="LA6144FU"/>
    <s v="KNOT REEL"/>
    <s v="RCG"/>
    <n v="567"/>
    <x v="0"/>
    <x v="0"/>
    <x v="0"/>
    <s v="LA"/>
    <s v="ST TAMMANY"/>
    <x v="3"/>
  </r>
  <r>
    <x v="0"/>
    <s v="AL0086RG"/>
    <s v="KNOT WORKING"/>
    <s v="RCG"/>
    <n v="406"/>
    <x v="0"/>
    <x v="0"/>
    <x v="0"/>
    <s v="AL"/>
    <s v="BALDWIN"/>
    <x v="7"/>
  </r>
  <r>
    <x v="0"/>
    <s v="FL8991NH"/>
    <s v="BLUEWATER"/>
    <s v="RCG"/>
    <n v="1230"/>
    <x v="0"/>
    <x v="0"/>
    <x v="0"/>
    <s v="FL"/>
    <s v="LEE"/>
    <x v="0"/>
  </r>
  <r>
    <x v="0"/>
    <s v="FL0709HK"/>
    <s v="KNOW TROUBLE"/>
    <s v="RCG"/>
    <n v="952"/>
    <x v="0"/>
    <x v="0"/>
    <x v="0"/>
    <s v="FL"/>
    <s v="MONROE"/>
    <x v="2"/>
  </r>
  <r>
    <x v="0"/>
    <n v="1194558"/>
    <s v="KODIAK"/>
    <s v="RCG"/>
    <n v="750"/>
    <x v="0"/>
    <x v="0"/>
    <x v="0"/>
    <s v="AK"/>
    <s v="KODIAK ISLAND BOROUGH"/>
    <x v="5"/>
  </r>
  <r>
    <x v="0"/>
    <n v="957900"/>
    <s v="BOBBY B"/>
    <s v="RCG"/>
    <n v="678"/>
    <x v="0"/>
    <x v="0"/>
    <x v="0"/>
    <s v="FL"/>
    <s v="LEE"/>
    <x v="0"/>
  </r>
  <r>
    <x v="0"/>
    <s v="LA3805FX"/>
    <s v="KWAZAR"/>
    <s v="RCG"/>
    <n v="784"/>
    <x v="0"/>
    <x v="0"/>
    <x v="0"/>
    <s v="LA"/>
    <s v="PLAQUEMINES"/>
    <x v="3"/>
  </r>
  <r>
    <x v="0"/>
    <s v="FL8750MS"/>
    <s v="L &amp; L FIRST LOVE"/>
    <s v="RCG"/>
    <n v="656"/>
    <x v="0"/>
    <x v="0"/>
    <x v="0"/>
    <s v="FL"/>
    <s v="MONROE"/>
    <x v="2"/>
  </r>
  <r>
    <x v="0"/>
    <n v="528588"/>
    <s v="LA CIMA"/>
    <s v="RCG"/>
    <n v="776"/>
    <x v="0"/>
    <x v="0"/>
    <x v="0"/>
    <s v="TX"/>
    <s v="GALVESTON"/>
    <x v="4"/>
  </r>
  <r>
    <x v="0"/>
    <n v="699494"/>
    <s v="LA SANCHA"/>
    <s v="RCG"/>
    <n v="1265"/>
    <x v="0"/>
    <x v="0"/>
    <x v="0"/>
    <s v="TX"/>
    <s v="CAMERON"/>
    <x v="4"/>
  </r>
  <r>
    <x v="0"/>
    <n v="1058351"/>
    <s v="LADY ADELE"/>
    <s v="RCG"/>
    <n v="706"/>
    <x v="0"/>
    <x v="0"/>
    <x v="0"/>
    <s v="TX"/>
    <s v="HARRIS"/>
    <x v="4"/>
  </r>
  <r>
    <x v="0"/>
    <s v="FL5674ME"/>
    <s v="BOX EM"/>
    <s v="RCG"/>
    <n v="1437"/>
    <x v="0"/>
    <x v="0"/>
    <x v="0"/>
    <s v="FL"/>
    <s v="LEE"/>
    <x v="0"/>
  </r>
  <r>
    <x v="0"/>
    <n v="921525"/>
    <s v="LADY DANA"/>
    <s v="RCG"/>
    <n v="1165"/>
    <x v="0"/>
    <x v="0"/>
    <x v="0"/>
    <s v="FL"/>
    <s v="MONROE"/>
    <x v="2"/>
  </r>
  <r>
    <x v="0"/>
    <n v="1194956"/>
    <s v="CALYPSO"/>
    <s v="RCG"/>
    <n v="1411"/>
    <x v="0"/>
    <x v="0"/>
    <x v="0"/>
    <s v="FL"/>
    <s v="LEE"/>
    <x v="0"/>
  </r>
  <r>
    <x v="0"/>
    <s v="FL5277RZ"/>
    <s v="CASUARINA"/>
    <s v="RCG"/>
    <n v="1680"/>
    <x v="0"/>
    <x v="0"/>
    <x v="0"/>
    <s v="FL"/>
    <s v="LEE"/>
    <x v="0"/>
  </r>
  <r>
    <x v="0"/>
    <n v="537822"/>
    <s v="LADY J"/>
    <s v="RCG"/>
    <n v="465"/>
    <x v="0"/>
    <x v="0"/>
    <x v="0"/>
    <s v="FL"/>
    <s v="OKALOOSA"/>
    <x v="1"/>
  </r>
  <r>
    <x v="0"/>
    <n v="1053056"/>
    <s v="LADY K"/>
    <s v="RCG"/>
    <n v="335"/>
    <x v="0"/>
    <x v="0"/>
    <x v="0"/>
    <s v="FL"/>
    <s v="BAY"/>
    <x v="1"/>
  </r>
  <r>
    <x v="0"/>
    <n v="676256"/>
    <s v="LADY MARY V"/>
    <s v="RCG"/>
    <n v="21"/>
    <x v="0"/>
    <x v="0"/>
    <x v="0"/>
    <s v="FL"/>
    <s v="MONROE"/>
    <x v="2"/>
  </r>
  <r>
    <x v="0"/>
    <n v="1137544"/>
    <s v="CRABBY 2"/>
    <s v="RCG"/>
    <n v="745"/>
    <x v="0"/>
    <x v="0"/>
    <x v="0"/>
    <s v="FL"/>
    <s v="LEE"/>
    <x v="0"/>
  </r>
  <r>
    <x v="0"/>
    <n v="909938"/>
    <s v="LADY ROSE"/>
    <s v="RCG"/>
    <n v="1660"/>
    <x v="0"/>
    <x v="0"/>
    <x v="0"/>
    <s v="FL"/>
    <s v="BAY"/>
    <x v="1"/>
  </r>
  <r>
    <x v="0"/>
    <s v="FL4038KN"/>
    <s v="FISH N TALES"/>
    <s v="RCG"/>
    <n v="1342"/>
    <x v="0"/>
    <x v="0"/>
    <x v="0"/>
    <s v="FL"/>
    <s v="LEE"/>
    <x v="0"/>
  </r>
  <r>
    <x v="0"/>
    <s v="TX1169BW"/>
    <s v="LAGNIAPPE"/>
    <s v="RCG"/>
    <n v="359"/>
    <x v="0"/>
    <x v="0"/>
    <x v="0"/>
    <s v="TX"/>
    <s v="BRAZORIA"/>
    <x v="4"/>
  </r>
  <r>
    <x v="0"/>
    <n v="1035818"/>
    <s v="FISHN FEVER"/>
    <s v="RCG"/>
    <n v="792"/>
    <x v="0"/>
    <x v="0"/>
    <x v="0"/>
    <s v="FL"/>
    <s v="LEE"/>
    <x v="0"/>
  </r>
  <r>
    <x v="0"/>
    <n v="1197272"/>
    <s v="LAUREN JEANNE"/>
    <s v="RCG"/>
    <n v="1163"/>
    <x v="0"/>
    <x v="0"/>
    <x v="0"/>
    <s v="FL"/>
    <s v="MONROE"/>
    <x v="2"/>
  </r>
  <r>
    <x v="0"/>
    <n v="1221640"/>
    <s v="GOOD HANDS"/>
    <s v="RCG"/>
    <n v="1508"/>
    <x v="0"/>
    <x v="0"/>
    <x v="0"/>
    <s v="FL"/>
    <s v="LEE"/>
    <x v="0"/>
  </r>
  <r>
    <x v="0"/>
    <n v="665163"/>
    <s v="LAZY LINE II"/>
    <s v="RCG"/>
    <n v="454"/>
    <x v="0"/>
    <x v="0"/>
    <x v="0"/>
    <s v="AL"/>
    <s v="BALDWIN"/>
    <x v="7"/>
  </r>
  <r>
    <x v="0"/>
    <s v="AL1600LL"/>
    <s v="LEAVE MONEY"/>
    <s v="RCG"/>
    <n v="852"/>
    <x v="0"/>
    <x v="0"/>
    <x v="0"/>
    <s v="AL"/>
    <s v="COVINGTON"/>
    <x v="7"/>
  </r>
  <r>
    <x v="0"/>
    <s v="FL4712PX"/>
    <s v="HAWGWILD III"/>
    <s v="RCG"/>
    <n v="735"/>
    <x v="0"/>
    <x v="0"/>
    <x v="0"/>
    <s v="FL"/>
    <s v="LEE"/>
    <x v="0"/>
  </r>
  <r>
    <x v="0"/>
    <s v="FL6791FG"/>
    <s v="HOOD WINK"/>
    <s v="RCG"/>
    <n v="555"/>
    <x v="0"/>
    <x v="0"/>
    <x v="0"/>
    <s v="FL"/>
    <s v="LEE"/>
    <x v="0"/>
  </r>
  <r>
    <x v="0"/>
    <n v="698373"/>
    <s v="LETHAL WEAPON"/>
    <s v="RCG"/>
    <n v="318"/>
    <x v="0"/>
    <x v="0"/>
    <x v="0"/>
    <s v="FL"/>
    <s v="MONROE"/>
    <x v="2"/>
  </r>
  <r>
    <x v="0"/>
    <n v="1212176"/>
    <s v="LEXSTER"/>
    <s v="RCG"/>
    <n v="845"/>
    <x v="0"/>
    <x v="0"/>
    <x v="0"/>
    <s v="LA"/>
    <s v="LAFOURCHE"/>
    <x v="3"/>
  </r>
  <r>
    <x v="0"/>
    <s v="AL1610AV"/>
    <s v="LIESURE CAT"/>
    <s v="RCG"/>
    <n v="1482"/>
    <x v="0"/>
    <x v="0"/>
    <x v="0"/>
    <s v="AL"/>
    <s v="BALDWIN"/>
    <x v="7"/>
  </r>
  <r>
    <x v="0"/>
    <n v="954785"/>
    <s v="LIFE OF RILEY 2"/>
    <s v="RCG"/>
    <n v="295"/>
    <x v="0"/>
    <x v="0"/>
    <x v="0"/>
    <s v="FL"/>
    <s v="ESCAMBIA"/>
    <x v="1"/>
  </r>
  <r>
    <x v="0"/>
    <s v="FL3844HW"/>
    <s v="LIGHTEN UP"/>
    <s v="RCG"/>
    <n v="395"/>
    <x v="0"/>
    <x v="0"/>
    <x v="0"/>
    <s v="FL"/>
    <s v="OKALOOSA"/>
    <x v="1"/>
  </r>
  <r>
    <x v="0"/>
    <n v="979631"/>
    <s v="LINDA D V"/>
    <s v="RCG"/>
    <n v="448"/>
    <x v="0"/>
    <x v="0"/>
    <x v="0"/>
    <s v="FL"/>
    <s v="MONROE"/>
    <x v="2"/>
  </r>
  <r>
    <x v="0"/>
    <s v="FL4158NA"/>
    <s v="ISLAND FEVER"/>
    <s v="RCG"/>
    <n v="1050"/>
    <x v="0"/>
    <x v="0"/>
    <x v="0"/>
    <s v="FL"/>
    <s v="LEE"/>
    <x v="0"/>
  </r>
  <r>
    <x v="0"/>
    <s v="MI2923BW"/>
    <s v="LINGCUISINE IV"/>
    <s v="RCG"/>
    <n v="239"/>
    <x v="0"/>
    <x v="0"/>
    <x v="0"/>
    <s v="MS"/>
    <s v="HARRISON"/>
    <x v="6"/>
  </r>
  <r>
    <x v="0"/>
    <s v="FL7682PC"/>
    <s v="LIQUID ADDICTION"/>
    <s v="RCG"/>
    <n v="1665"/>
    <x v="0"/>
    <x v="0"/>
    <x v="0"/>
    <s v="FL"/>
    <s v="GULF"/>
    <x v="1"/>
  </r>
  <r>
    <x v="0"/>
    <s v="FL9304KA"/>
    <s v="ISLAND LADY"/>
    <s v="RCG"/>
    <n v="934"/>
    <x v="0"/>
    <x v="0"/>
    <x v="0"/>
    <s v="FL"/>
    <s v="LEE"/>
    <x v="0"/>
  </r>
  <r>
    <x v="0"/>
    <s v="OH0504FJ"/>
    <s v="JOB SITE II"/>
    <s v="RCG"/>
    <n v="539"/>
    <x v="0"/>
    <x v="0"/>
    <x v="0"/>
    <s v="FL"/>
    <s v="LEE"/>
    <x v="0"/>
  </r>
  <r>
    <x v="0"/>
    <n v="695248"/>
    <s v="LITE CATCH"/>
    <s v="RCG"/>
    <n v="818"/>
    <x v="0"/>
    <x v="0"/>
    <x v="0"/>
    <s v="FL"/>
    <s v="ESCAMBIA"/>
    <x v="1"/>
  </r>
  <r>
    <x v="0"/>
    <s v="FL8391BA"/>
    <s v="LITTLE MAD"/>
    <s v="RCG"/>
    <n v="1153"/>
    <x v="0"/>
    <x v="0"/>
    <x v="0"/>
    <s v="FL"/>
    <s v="BAY"/>
    <x v="1"/>
  </r>
  <r>
    <x v="0"/>
    <s v="AL3089PC"/>
    <s v="LITTLE TOON"/>
    <s v="RCG"/>
    <n v="489"/>
    <x v="0"/>
    <x v="0"/>
    <x v="0"/>
    <s v="AL"/>
    <s v="BALDWIN"/>
    <x v="7"/>
  </r>
  <r>
    <x v="0"/>
    <n v="1178774"/>
    <s v="LADY ELLEN"/>
    <s v="RCG"/>
    <n v="506"/>
    <x v="0"/>
    <x v="0"/>
    <x v="0"/>
    <s v="FL"/>
    <s v="LEE"/>
    <x v="0"/>
  </r>
  <r>
    <x v="0"/>
    <n v="985030"/>
    <s v="LADY RENEE"/>
    <s v="RCG"/>
    <n v="1495"/>
    <x v="0"/>
    <x v="0"/>
    <x v="0"/>
    <s v="FL"/>
    <s v="LEE"/>
    <x v="0"/>
  </r>
  <r>
    <x v="0"/>
    <s v="FL3717FW"/>
    <s v="LYN TOO IV"/>
    <s v="RCG"/>
    <n v="1125"/>
    <x v="0"/>
    <x v="0"/>
    <x v="0"/>
    <s v="FL"/>
    <s v="LEE"/>
    <x v="0"/>
  </r>
  <r>
    <x v="0"/>
    <n v="569194"/>
    <s v="MAC ATTACK"/>
    <s v="RCG"/>
    <n v="490"/>
    <x v="0"/>
    <x v="0"/>
    <x v="0"/>
    <s v="FL"/>
    <s v="LEE"/>
    <x v="0"/>
  </r>
  <r>
    <x v="0"/>
    <n v="559399"/>
    <s v="LONG SHOT"/>
    <s v="RCG"/>
    <n v="1432"/>
    <x v="0"/>
    <x v="0"/>
    <x v="0"/>
    <s v="FL"/>
    <s v="BAY"/>
    <x v="1"/>
  </r>
  <r>
    <x v="0"/>
    <n v="1251879"/>
    <s v="LONG STRAW"/>
    <s v="RCG"/>
    <n v="1216"/>
    <x v="0"/>
    <x v="0"/>
    <x v="0"/>
    <s v="MS"/>
    <s v="HARRISON"/>
    <x v="6"/>
  </r>
  <r>
    <x v="0"/>
    <n v="1137059"/>
    <s v="MASTER PLASTER"/>
    <s v="RCG"/>
    <n v="496"/>
    <x v="0"/>
    <x v="0"/>
    <x v="0"/>
    <s v="FL"/>
    <s v="LEE"/>
    <x v="0"/>
  </r>
  <r>
    <x v="0"/>
    <n v="623956"/>
    <s v="LUCKY LINA"/>
    <s v="RCG"/>
    <n v="1210"/>
    <x v="0"/>
    <x v="0"/>
    <x v="0"/>
    <s v="FL"/>
    <s v="OKALOOSA"/>
    <x v="1"/>
  </r>
  <r>
    <x v="0"/>
    <n v="661063"/>
    <s v="LUCKY ONE"/>
    <s v="RCG"/>
    <n v="1321"/>
    <x v="0"/>
    <x v="0"/>
    <x v="0"/>
    <s v="GA"/>
    <s v="CHATHAM"/>
    <x v="5"/>
  </r>
  <r>
    <x v="0"/>
    <s v="FL5190PK"/>
    <s v="MISS HAYDEN"/>
    <s v="RCG"/>
    <n v="674"/>
    <x v="0"/>
    <x v="0"/>
    <x v="0"/>
    <s v="FL"/>
    <s v="LEE"/>
    <x v="0"/>
  </r>
  <r>
    <x v="0"/>
    <s v="FL5462CM"/>
    <s v="MISS SARAH"/>
    <s v="RCG"/>
    <n v="304"/>
    <x v="0"/>
    <x v="0"/>
    <x v="0"/>
    <s v="FL"/>
    <s v="LEE"/>
    <x v="0"/>
  </r>
  <r>
    <x v="0"/>
    <n v="297728"/>
    <s v="MOONRAKER"/>
    <s v="RCG"/>
    <n v="854"/>
    <x v="0"/>
    <x v="0"/>
    <x v="0"/>
    <s v="FL"/>
    <s v="LEE"/>
    <x v="0"/>
  </r>
  <r>
    <x v="0"/>
    <s v="FL3393EV"/>
    <s v="LYNDSEY MARIE"/>
    <s v="RCG"/>
    <n v="1292"/>
    <x v="0"/>
    <x v="0"/>
    <x v="0"/>
    <s v="FL"/>
    <s v="BAY"/>
    <x v="1"/>
  </r>
  <r>
    <x v="0"/>
    <n v="1174344"/>
    <s v="OFFSHORE HUNTER"/>
    <s v="RCG"/>
    <n v="194"/>
    <x v="0"/>
    <x v="0"/>
    <x v="0"/>
    <s v="FL"/>
    <s v="LEE"/>
    <x v="0"/>
  </r>
  <r>
    <x v="0"/>
    <s v="TX2628BA"/>
    <s v="MAD PROPS"/>
    <s v="RCG"/>
    <n v="1065"/>
    <x v="0"/>
    <x v="0"/>
    <x v="0"/>
    <s v="TX"/>
    <s v="MATAGORDA"/>
    <x v="4"/>
  </r>
  <r>
    <x v="0"/>
    <s v="FL8934PW"/>
    <s v="MAGIC"/>
    <s v="RCG"/>
    <n v="655"/>
    <x v="0"/>
    <x v="0"/>
    <x v="0"/>
    <s v="FL"/>
    <s v="MONROE"/>
    <x v="2"/>
  </r>
  <r>
    <x v="0"/>
    <n v="1243791"/>
    <s v="OUTCAST"/>
    <s v="RCG"/>
    <n v="726"/>
    <x v="0"/>
    <x v="0"/>
    <x v="0"/>
    <s v="FL"/>
    <s v="LEE"/>
    <x v="0"/>
  </r>
  <r>
    <x v="0"/>
    <n v="595013"/>
    <s v="MAKAIRA"/>
    <s v="RCG"/>
    <n v="1251"/>
    <x v="0"/>
    <x v="0"/>
    <x v="0"/>
    <s v="FL"/>
    <s v="OKALOOSA"/>
    <x v="1"/>
  </r>
  <r>
    <x v="0"/>
    <n v="677957"/>
    <s v="PARADISE"/>
    <s v="RCG"/>
    <n v="1417"/>
    <x v="0"/>
    <x v="0"/>
    <x v="0"/>
    <s v="FL"/>
    <s v="LEE"/>
    <x v="0"/>
  </r>
  <r>
    <x v="0"/>
    <n v="1055913"/>
    <s v="PLAYN HOOKY II"/>
    <s v="RCG"/>
    <n v="1592"/>
    <x v="0"/>
    <x v="0"/>
    <x v="0"/>
    <s v="FL"/>
    <s v="LEE"/>
    <x v="0"/>
  </r>
  <r>
    <x v="0"/>
    <n v="650032"/>
    <s v="QUEEN CONCH"/>
    <s v="RCG"/>
    <n v="1487"/>
    <x v="0"/>
    <x v="0"/>
    <x v="0"/>
    <s v="FL"/>
    <s v="LEE"/>
    <x v="0"/>
  </r>
  <r>
    <x v="0"/>
    <n v="605850"/>
    <s v="MARLIN FOUR"/>
    <s v="RCG"/>
    <n v="166"/>
    <x v="0"/>
    <x v="0"/>
    <x v="0"/>
    <s v="FL"/>
    <s v="BAY"/>
    <x v="1"/>
  </r>
  <r>
    <x v="0"/>
    <s v="FL6117PR"/>
    <s v="MARLIN HUNTER"/>
    <s v="RCG"/>
    <n v="325"/>
    <x v="0"/>
    <x v="0"/>
    <x v="0"/>
    <s v="FL"/>
    <s v="ESCAMBIA"/>
    <x v="1"/>
  </r>
  <r>
    <x v="0"/>
    <n v="664849"/>
    <s v="MAR-T"/>
    <s v="RCG"/>
    <n v="1042"/>
    <x v="0"/>
    <x v="0"/>
    <x v="0"/>
    <s v="AL"/>
    <s v="MOBILE"/>
    <x v="7"/>
  </r>
  <r>
    <x v="0"/>
    <n v="535203"/>
    <s v="MARY LOU"/>
    <s v="RCG"/>
    <n v="1069"/>
    <x v="0"/>
    <x v="0"/>
    <x v="0"/>
    <s v="FL"/>
    <s v="OKALOOSA"/>
    <x v="1"/>
  </r>
  <r>
    <x v="0"/>
    <n v="586356"/>
    <s v="MASTER PLAN"/>
    <s v="RCG"/>
    <n v="1416"/>
    <x v="0"/>
    <x v="0"/>
    <x v="0"/>
    <s v="LA"/>
    <s v="JEFFERSON"/>
    <x v="3"/>
  </r>
  <r>
    <x v="0"/>
    <n v="1081715"/>
    <s v="REEL FISHINSEA"/>
    <s v="RCG"/>
    <n v="760"/>
    <x v="0"/>
    <x v="0"/>
    <x v="0"/>
    <s v="FL"/>
    <s v="LEE"/>
    <x v="0"/>
  </r>
  <r>
    <x v="0"/>
    <s v="FL0390NB"/>
    <s v="MATCH POINT III"/>
    <s v="RCG"/>
    <n v="846"/>
    <x v="0"/>
    <x v="0"/>
    <x v="0"/>
    <s v="FL"/>
    <s v="MONROE"/>
    <x v="2"/>
  </r>
  <r>
    <x v="0"/>
    <n v="953581"/>
    <s v="MAX DRAG"/>
    <s v="RCG"/>
    <n v="547"/>
    <x v="0"/>
    <x v="0"/>
    <x v="0"/>
    <s v="AL"/>
    <s v="BALDWIN"/>
    <x v="7"/>
  </r>
  <r>
    <x v="0"/>
    <s v="FL3351PU"/>
    <s v="MAXIMUS"/>
    <s v="RCG"/>
    <n v="1133"/>
    <x v="0"/>
    <x v="0"/>
    <x v="0"/>
    <s v="FL"/>
    <s v="OKALOOSA"/>
    <x v="1"/>
  </r>
  <r>
    <x v="0"/>
    <n v="1085571"/>
    <s v="ME AND THE BOYS"/>
    <s v="RCG"/>
    <n v="1094"/>
    <x v="0"/>
    <x v="0"/>
    <x v="0"/>
    <s v="AL"/>
    <s v="PIKE"/>
    <x v="7"/>
  </r>
  <r>
    <x v="0"/>
    <s v="FL0173JY"/>
    <s v="MEAN GREEN"/>
    <s v="RCG"/>
    <n v="1484"/>
    <x v="0"/>
    <x v="0"/>
    <x v="0"/>
    <s v="FL"/>
    <s v="MONROE"/>
    <x v="2"/>
  </r>
  <r>
    <x v="0"/>
    <n v="640555"/>
    <s v="SCORCHER"/>
    <s v="RCG"/>
    <n v="1354"/>
    <x v="0"/>
    <x v="0"/>
    <x v="0"/>
    <s v="FL"/>
    <s v="LEE"/>
    <x v="0"/>
  </r>
  <r>
    <x v="0"/>
    <n v="1225387"/>
    <s v="MIDNIGHT RIDER"/>
    <s v="RCG"/>
    <n v="897"/>
    <x v="0"/>
    <x v="0"/>
    <x v="0"/>
    <s v="LA"/>
    <s v="LAFOURCHE"/>
    <x v="3"/>
  </r>
  <r>
    <x v="0"/>
    <s v="FL8535ME"/>
    <s v="SEACHASER"/>
    <s v="RCG"/>
    <n v="1630"/>
    <x v="0"/>
    <x v="0"/>
    <x v="0"/>
    <s v="FL"/>
    <s v="LEE"/>
    <x v="0"/>
  </r>
  <r>
    <x v="0"/>
    <s v="LA4415FY"/>
    <s v="MIGRATION II"/>
    <s v="RCG"/>
    <n v="244"/>
    <x v="0"/>
    <x v="0"/>
    <x v="0"/>
    <s v="LA"/>
    <s v="LA FOURCHE"/>
    <x v="3"/>
  </r>
  <r>
    <x v="0"/>
    <s v="FL5877HE"/>
    <s v="SEAHAB"/>
    <s v="RCG"/>
    <n v="1461"/>
    <x v="0"/>
    <x v="0"/>
    <x v="0"/>
    <s v="FL"/>
    <s v="LEE"/>
    <x v="0"/>
  </r>
  <r>
    <x v="0"/>
    <n v="996105"/>
    <s v="MILLER TIME"/>
    <s v="RCG"/>
    <n v="255"/>
    <x v="19"/>
    <x v="0"/>
    <x v="0"/>
    <s v="FL"/>
    <s v="OKALOOSA"/>
    <x v="1"/>
  </r>
  <r>
    <x v="0"/>
    <s v="FL9606NW"/>
    <s v="SELAH SEA"/>
    <s v="RCG"/>
    <n v="261"/>
    <x v="0"/>
    <x v="0"/>
    <x v="0"/>
    <s v="FL"/>
    <s v="LEE"/>
    <x v="0"/>
  </r>
  <r>
    <x v="0"/>
    <n v="1204330"/>
    <s v="MISLED"/>
    <s v="RCG"/>
    <n v="1646"/>
    <x v="0"/>
    <x v="0"/>
    <x v="0"/>
    <s v="LA"/>
    <s v="PLAQUEMINES"/>
    <x v="3"/>
  </r>
  <r>
    <x v="0"/>
    <s v="FL3254MK"/>
    <s v="SEMPER FI"/>
    <s v="RCG"/>
    <n v="588"/>
    <x v="0"/>
    <x v="0"/>
    <x v="0"/>
    <s v="FL"/>
    <s v="LEE"/>
    <x v="0"/>
  </r>
  <r>
    <x v="0"/>
    <s v="FL2267LZ"/>
    <s v="SILVER KING"/>
    <s v="RCG"/>
    <n v="912"/>
    <x v="0"/>
    <x v="0"/>
    <x v="0"/>
    <s v="FL"/>
    <s v="LEE"/>
    <x v="0"/>
  </r>
  <r>
    <x v="0"/>
    <s v="TX4762AH"/>
    <s v="MISS B"/>
    <s v="RCG"/>
    <n v="1554"/>
    <x v="0"/>
    <x v="0"/>
    <x v="0"/>
    <s v="TX"/>
    <s v="GALVESTON"/>
    <x v="4"/>
  </r>
  <r>
    <x v="0"/>
    <n v="506603"/>
    <s v="MISS BECK"/>
    <s v="RCG"/>
    <n v="519"/>
    <x v="0"/>
    <x v="0"/>
    <x v="0"/>
    <s v="FL"/>
    <s v="BAY"/>
    <x v="1"/>
  </r>
  <r>
    <x v="0"/>
    <s v="FL7809LC"/>
    <s v="TIDE TEASER"/>
    <s v="RCG"/>
    <n v="579"/>
    <x v="0"/>
    <x v="0"/>
    <x v="0"/>
    <s v="FL"/>
    <s v="LEE"/>
    <x v="0"/>
  </r>
  <r>
    <x v="0"/>
    <n v="526617"/>
    <s v="MISS BRIANNA"/>
    <s v="RCG"/>
    <n v="206"/>
    <x v="0"/>
    <x v="0"/>
    <x v="0"/>
    <s v="AL"/>
    <s v="BALDWIN"/>
    <x v="7"/>
  </r>
  <r>
    <x v="0"/>
    <s v="AL0054RC"/>
    <s v="MISS CARLI"/>
    <s v="RCG"/>
    <n v="1088"/>
    <x v="0"/>
    <x v="0"/>
    <x v="0"/>
    <s v="AL"/>
    <s v="BALDWIN"/>
    <x v="7"/>
  </r>
  <r>
    <x v="0"/>
    <s v="AL0239RB"/>
    <s v="MISS CAYMEN"/>
    <s v="RCG"/>
    <n v="188"/>
    <x v="0"/>
    <x v="0"/>
    <x v="0"/>
    <s v="AL"/>
    <s v="BALDWIN"/>
    <x v="7"/>
  </r>
  <r>
    <x v="0"/>
    <s v="FL0241KJ"/>
    <s v="MISS CLAREN ASHLEY"/>
    <s v="RCG"/>
    <n v="272"/>
    <x v="0"/>
    <x v="0"/>
    <x v="0"/>
    <s v="FL"/>
    <s v="BAY"/>
    <x v="1"/>
  </r>
  <r>
    <x v="0"/>
    <s v="FL0168ML"/>
    <s v="TIE ONE ON"/>
    <s v="RCG"/>
    <n v="1536"/>
    <x v="0"/>
    <x v="0"/>
    <x v="0"/>
    <s v="FL"/>
    <s v="LEE"/>
    <x v="0"/>
  </r>
  <r>
    <x v="0"/>
    <s v="FL9254JN"/>
    <s v="MISS DEBI"/>
    <s v="RCG"/>
    <n v="1524"/>
    <x v="0"/>
    <x v="0"/>
    <x v="0"/>
    <s v="FL"/>
    <s v="ESCAMBIA"/>
    <x v="1"/>
  </r>
  <r>
    <x v="0"/>
    <n v="588915"/>
    <s v="MISS DIRECTED"/>
    <s v="RCG"/>
    <n v="258"/>
    <x v="0"/>
    <x v="0"/>
    <x v="0"/>
    <s v="TX"/>
    <s v="CAMERON"/>
    <x v="4"/>
  </r>
  <r>
    <x v="0"/>
    <s v="FL3930PU"/>
    <s v="UNNAMED"/>
    <s v="RCG"/>
    <n v="1356"/>
    <x v="0"/>
    <x v="0"/>
    <x v="0"/>
    <s v="FL"/>
    <s v="LEE"/>
    <x v="0"/>
  </r>
  <r>
    <x v="0"/>
    <s v="FL1336LL"/>
    <s v="UNNAMED"/>
    <s v="RCG"/>
    <n v="287"/>
    <x v="0"/>
    <x v="0"/>
    <x v="0"/>
    <s v="FL"/>
    <s v="LEE"/>
    <x v="0"/>
  </r>
  <r>
    <x v="0"/>
    <s v="AL1076AH"/>
    <s v="MISS GINGER"/>
    <s v="RCG"/>
    <n v="1041"/>
    <x v="0"/>
    <x v="0"/>
    <x v="0"/>
    <s v="AL"/>
    <s v="BALDWIN"/>
    <x v="7"/>
  </r>
  <r>
    <x v="0"/>
    <n v="1085587"/>
    <s v="MISS GUIDED"/>
    <s v="RCG"/>
    <n v="734"/>
    <x v="0"/>
    <x v="0"/>
    <x v="0"/>
    <s v="FL"/>
    <s v="BAY"/>
    <x v="1"/>
  </r>
  <r>
    <x v="0"/>
    <s v="FL7356FW"/>
    <s v="UNNAMED"/>
    <s v="RCG"/>
    <n v="284"/>
    <x v="0"/>
    <x v="0"/>
    <x v="0"/>
    <s v="FL"/>
    <s v="LEE"/>
    <x v="0"/>
  </r>
  <r>
    <x v="0"/>
    <n v="900442"/>
    <s v="MISS HOLLIE"/>
    <s v="RCG"/>
    <n v="270"/>
    <x v="0"/>
    <x v="0"/>
    <x v="0"/>
    <s v="AL"/>
    <s v="BALDWIN"/>
    <x v="7"/>
  </r>
  <r>
    <x v="0"/>
    <s v="FL8019PW"/>
    <s v="UNNAMED"/>
    <s v="RCG"/>
    <n v="920"/>
    <x v="0"/>
    <x v="0"/>
    <x v="0"/>
    <s v="FL"/>
    <s v="LEE"/>
    <x v="0"/>
  </r>
  <r>
    <x v="0"/>
    <s v="FL2368LF"/>
    <s v="MISS JUDI"/>
    <s v="RCG"/>
    <n v="973"/>
    <x v="0"/>
    <x v="0"/>
    <x v="0"/>
    <s v="FL"/>
    <s v="GULF"/>
    <x v="1"/>
  </r>
  <r>
    <x v="0"/>
    <s v="TX5963BC"/>
    <s v="MISS KIMI"/>
    <s v="RCG"/>
    <n v="1195"/>
    <x v="0"/>
    <x v="0"/>
    <x v="0"/>
    <s v="TX"/>
    <s v="CAMERON"/>
    <x v="4"/>
  </r>
  <r>
    <x v="0"/>
    <n v="669474"/>
    <s v="MISS LORI"/>
    <s v="RCG"/>
    <n v="452"/>
    <x v="0"/>
    <x v="0"/>
    <x v="0"/>
    <s v="FL"/>
    <s v="OKALOOSA"/>
    <x v="1"/>
  </r>
  <r>
    <x v="0"/>
    <s v="FL8539KN"/>
    <s v="UNNAMED"/>
    <s v="RCG"/>
    <n v="838"/>
    <x v="0"/>
    <x v="0"/>
    <x v="0"/>
    <s v="FL"/>
    <s v="LEE"/>
    <x v="0"/>
  </r>
  <r>
    <x v="0"/>
    <s v="FL1177AV"/>
    <s v="MISS MADISON"/>
    <s v="RCG"/>
    <n v="1514"/>
    <x v="20"/>
    <x v="0"/>
    <x v="0"/>
    <s v="FL"/>
    <s v="OKALOOSA"/>
    <x v="1"/>
  </r>
  <r>
    <x v="0"/>
    <s v="AL1650LM"/>
    <s v="MISS MAMMY"/>
    <s v="HRCG"/>
    <n v="1695"/>
    <x v="0"/>
    <x v="0"/>
    <x v="0"/>
    <s v="AL"/>
    <s v="BALDWIN"/>
    <x v="7"/>
  </r>
  <r>
    <x v="0"/>
    <n v="660197"/>
    <s v="MISS MARISA"/>
    <s v="RCG"/>
    <n v="809"/>
    <x v="0"/>
    <x v="0"/>
    <x v="0"/>
    <s v="FL"/>
    <s v="SANTA ROSA"/>
    <x v="1"/>
  </r>
  <r>
    <x v="0"/>
    <s v="FL1892HS"/>
    <s v="MISS MARY"/>
    <s v="RCG"/>
    <n v="106"/>
    <x v="0"/>
    <x v="0"/>
    <x v="0"/>
    <s v="FL"/>
    <s v="BAY"/>
    <x v="1"/>
  </r>
  <r>
    <x v="0"/>
    <s v="FL7398BH"/>
    <s v="UNNAMED"/>
    <s v="RCG"/>
    <n v="154"/>
    <x v="0"/>
    <x v="0"/>
    <x v="0"/>
    <s v="FL"/>
    <s v="LEE"/>
    <x v="0"/>
  </r>
  <r>
    <x v="0"/>
    <n v="905161"/>
    <s v="MISS SEA"/>
    <s v="RCG"/>
    <n v="811"/>
    <x v="0"/>
    <x v="0"/>
    <x v="0"/>
    <s v="AL"/>
    <s v="MOBILE"/>
    <x v="7"/>
  </r>
  <r>
    <x v="0"/>
    <n v="1189862"/>
    <s v="MISS WENDEE"/>
    <s v="RCG"/>
    <n v="1585"/>
    <x v="0"/>
    <x v="0"/>
    <x v="0"/>
    <s v="LA"/>
    <s v="JEFFERSON"/>
    <x v="3"/>
  </r>
  <r>
    <x v="0"/>
    <s v="LA1008GF"/>
    <s v="MISTA J SPORTFISHING"/>
    <s v="RCG"/>
    <n v="38"/>
    <x v="0"/>
    <x v="0"/>
    <x v="0"/>
    <s v="LA"/>
    <s v="TERREBONNE"/>
    <x v="3"/>
  </r>
  <r>
    <x v="0"/>
    <s v="FL8381PY"/>
    <s v="UNNAMED"/>
    <s v="RCG"/>
    <n v="1337"/>
    <x v="0"/>
    <x v="0"/>
    <x v="0"/>
    <s v="FL"/>
    <s v="LEE"/>
    <x v="0"/>
  </r>
  <r>
    <x v="0"/>
    <n v="1060268"/>
    <s v="TERESA MARIE"/>
    <s v="RCG"/>
    <n v="542"/>
    <x v="15"/>
    <x v="6"/>
    <x v="5"/>
    <s v="FL"/>
    <s v="LEE"/>
    <x v="0"/>
  </r>
  <r>
    <x v="0"/>
    <n v="1268386"/>
    <s v="MOJEAUX"/>
    <s v="RCG"/>
    <n v="495"/>
    <x v="0"/>
    <x v="0"/>
    <x v="0"/>
    <s v="LA"/>
    <s v="PLAQUEMINES"/>
    <x v="3"/>
  </r>
  <r>
    <x v="0"/>
    <s v="FL8762MT"/>
    <s v="MOLLY T PAIGE"/>
    <s v="RCG"/>
    <n v="863"/>
    <x v="0"/>
    <x v="0"/>
    <x v="0"/>
    <s v="FL"/>
    <s v="CALHOUN"/>
    <x v="1"/>
  </r>
  <r>
    <x v="0"/>
    <n v="545739"/>
    <s v="ULTIMATE GETAWAY"/>
    <s v="RCG"/>
    <n v="895"/>
    <x v="21"/>
    <x v="7"/>
    <x v="6"/>
    <s v="FL"/>
    <s v="LEE"/>
    <x v="0"/>
  </r>
  <r>
    <x v="0"/>
    <s v="LA4492FA"/>
    <s v="MOOSE"/>
    <s v="RCG"/>
    <n v="54"/>
    <x v="0"/>
    <x v="0"/>
    <x v="0"/>
    <s v="LA"/>
    <s v="TERREBONNE"/>
    <x v="3"/>
  </r>
  <r>
    <x v="0"/>
    <n v="664173"/>
    <s v="MOVIN ON UP"/>
    <s v="RCG"/>
    <n v="775"/>
    <x v="0"/>
    <x v="0"/>
    <x v="0"/>
    <s v="AL"/>
    <s v="MOBILE"/>
    <x v="7"/>
  </r>
  <r>
    <x v="0"/>
    <s v="TX7895BS"/>
    <s v="MS LADONNA II"/>
    <s v="RCG"/>
    <n v="1507"/>
    <x v="0"/>
    <x v="0"/>
    <x v="0"/>
    <s v="TX"/>
    <s v="BRAZORIA"/>
    <x v="4"/>
  </r>
  <r>
    <x v="0"/>
    <s v="LA1712FX"/>
    <s v="MS LINDSEY"/>
    <s v="RCG"/>
    <n v="694"/>
    <x v="0"/>
    <x v="0"/>
    <x v="0"/>
    <s v="LA"/>
    <s v="PLAQUEMINES"/>
    <x v="3"/>
  </r>
  <r>
    <x v="0"/>
    <n v="1199534"/>
    <s v="MS T"/>
    <s v="RCG"/>
    <n v="1430"/>
    <x v="0"/>
    <x v="0"/>
    <x v="0"/>
    <s v="DE"/>
    <s v="NEW CASTLE"/>
    <x v="5"/>
  </r>
  <r>
    <x v="0"/>
    <n v="1172875"/>
    <s v="MUY LOCO"/>
    <s v="RCG"/>
    <n v="787"/>
    <x v="0"/>
    <x v="0"/>
    <x v="0"/>
    <s v="LA"/>
    <s v="PLAQUEMINES"/>
    <x v="3"/>
  </r>
  <r>
    <x v="0"/>
    <n v="537382"/>
    <s v="MY ALIBI"/>
    <s v="RCG"/>
    <n v="936"/>
    <x v="0"/>
    <x v="0"/>
    <x v="0"/>
    <s v="LA"/>
    <s v="CALCASIEU"/>
    <x v="3"/>
  </r>
  <r>
    <x v="0"/>
    <s v="TX9556AH"/>
    <s v="MY SAFARI"/>
    <s v="RCG"/>
    <n v="1560"/>
    <x v="0"/>
    <x v="0"/>
    <x v="0"/>
    <s v="TX"/>
    <s v="BRAZORIA"/>
    <x v="4"/>
  </r>
  <r>
    <x v="0"/>
    <s v="AL0131RB"/>
    <s v="MY WAY"/>
    <s v="RCG"/>
    <n v="167"/>
    <x v="0"/>
    <x v="0"/>
    <x v="0"/>
    <s v="AL"/>
    <s v="BALDWIN"/>
    <x v="7"/>
  </r>
  <r>
    <x v="0"/>
    <s v="FL8721MH"/>
    <s v="TEAM STICKY FISH"/>
    <s v="RCG"/>
    <n v="1226"/>
    <x v="0"/>
    <x v="0"/>
    <x v="0"/>
    <s v="FL"/>
    <s v="LEON"/>
    <x v="0"/>
  </r>
  <r>
    <x v="0"/>
    <n v="1252181"/>
    <s v="NATASHA ROOKH"/>
    <s v="RCG"/>
    <n v="999"/>
    <x v="0"/>
    <x v="0"/>
    <x v="0"/>
    <s v="TX"/>
    <s v="CALHOUN"/>
    <x v="1"/>
  </r>
  <r>
    <x v="0"/>
    <n v="1065441"/>
    <s v="NAUTI GIRL"/>
    <s v="RCG"/>
    <n v="1641"/>
    <x v="0"/>
    <x v="0"/>
    <x v="0"/>
    <s v="TX"/>
    <s v="BRAZORIA"/>
    <x v="4"/>
  </r>
  <r>
    <x v="0"/>
    <s v="LA2753GB"/>
    <s v="NAUTI OR KNOT II"/>
    <s v="RCG"/>
    <n v="1002"/>
    <x v="0"/>
    <x v="0"/>
    <x v="0"/>
    <s v="LA"/>
    <s v="VERMILION"/>
    <x v="3"/>
  </r>
  <r>
    <x v="0"/>
    <n v="1266504"/>
    <s v="NECESSITY"/>
    <s v="RCG"/>
    <n v="1012"/>
    <x v="22"/>
    <x v="0"/>
    <x v="0"/>
    <s v="AL"/>
    <s v="BALDWIN"/>
    <x v="7"/>
  </r>
  <r>
    <x v="0"/>
    <s v="FL1978MT"/>
    <s v="AQUASPORT"/>
    <s v="RCG"/>
    <n v="416"/>
    <x v="0"/>
    <x v="0"/>
    <x v="0"/>
    <s v="FL"/>
    <s v="LEVY"/>
    <x v="0"/>
  </r>
  <r>
    <x v="0"/>
    <s v="FL4088CD"/>
    <s v="AUDREY GRACE"/>
    <s v="RCG"/>
    <n v="1598"/>
    <x v="0"/>
    <x v="0"/>
    <x v="0"/>
    <s v="FL"/>
    <s v="LEVY"/>
    <x v="0"/>
  </r>
  <r>
    <x v="0"/>
    <s v="FL3979LN"/>
    <s v="GROUPER THERAPY"/>
    <s v="RCG"/>
    <n v="110"/>
    <x v="0"/>
    <x v="0"/>
    <x v="0"/>
    <s v="FL"/>
    <s v="LEVY"/>
    <x v="0"/>
  </r>
  <r>
    <x v="0"/>
    <n v="1251738"/>
    <s v="NEW MYSTERY"/>
    <s v="RCG"/>
    <n v="1479"/>
    <x v="0"/>
    <x v="0"/>
    <x v="0"/>
    <s v="FL"/>
    <s v="MONROE"/>
    <x v="2"/>
  </r>
  <r>
    <x v="0"/>
    <s v="FL0429JY"/>
    <s v="NEW WAVE"/>
    <s v="RCG"/>
    <n v="20"/>
    <x v="0"/>
    <x v="0"/>
    <x v="0"/>
    <s v="FL"/>
    <s v="MONROE"/>
    <x v="2"/>
  </r>
  <r>
    <x v="0"/>
    <s v="FL4116LM"/>
    <s v="SANDY EM"/>
    <s v="RCG"/>
    <n v="145"/>
    <x v="0"/>
    <x v="0"/>
    <x v="0"/>
    <s v="FL"/>
    <s v="LEVY"/>
    <x v="0"/>
  </r>
  <r>
    <x v="0"/>
    <s v="AL1572AS"/>
    <s v="NI COLE"/>
    <s v="RCG"/>
    <n v="862"/>
    <x v="0"/>
    <x v="0"/>
    <x v="0"/>
    <s v="AL"/>
    <s v="BALDWIN"/>
    <x v="7"/>
  </r>
  <r>
    <x v="0"/>
    <s v="FL4170JF"/>
    <s v="SANDY GALE"/>
    <s v="RCG"/>
    <n v="266"/>
    <x v="0"/>
    <x v="0"/>
    <x v="0"/>
    <s v="FL"/>
    <s v="LEVY"/>
    <x v="0"/>
  </r>
  <r>
    <x v="0"/>
    <s v="FL7140MS"/>
    <s v="NIUHI"/>
    <s v="RCG"/>
    <n v="174"/>
    <x v="0"/>
    <x v="0"/>
    <x v="0"/>
    <s v="FL"/>
    <s v="ESCAMBIA"/>
    <x v="1"/>
  </r>
  <r>
    <x v="0"/>
    <n v="637753"/>
    <s v="NO ALIBI"/>
    <s v="RCG"/>
    <n v="118"/>
    <x v="0"/>
    <x v="0"/>
    <x v="0"/>
    <s v="FL"/>
    <s v="OKALOOSA"/>
    <x v="1"/>
  </r>
  <r>
    <x v="0"/>
    <s v="FL7048LW"/>
    <s v="TIGHT LINE"/>
    <s v="RCG"/>
    <n v="510"/>
    <x v="0"/>
    <x v="0"/>
    <x v="0"/>
    <s v="FL"/>
    <s v="LEVY"/>
    <x v="0"/>
  </r>
  <r>
    <x v="0"/>
    <s v="FL2297GE"/>
    <s v="TRIGGER HAPPY"/>
    <s v="RCG"/>
    <n v="891"/>
    <x v="0"/>
    <x v="0"/>
    <x v="0"/>
    <s v="FL"/>
    <s v="LEVY"/>
    <x v="0"/>
  </r>
  <r>
    <x v="0"/>
    <s v="TX9623JS"/>
    <s v="NO MERCY"/>
    <s v="RCG"/>
    <n v="1105"/>
    <x v="0"/>
    <x v="0"/>
    <x v="0"/>
    <s v="TX"/>
    <s v="MATAGORDA"/>
    <x v="4"/>
  </r>
  <r>
    <x v="0"/>
    <n v="1192794"/>
    <s v="NO WORRIES"/>
    <s v="RCG"/>
    <n v="1157"/>
    <x v="0"/>
    <x v="0"/>
    <x v="0"/>
    <s v="FL"/>
    <s v="OKALOOSA"/>
    <x v="1"/>
  </r>
  <r>
    <x v="0"/>
    <n v="555006"/>
    <s v="NO WORRIES"/>
    <s v="RCG"/>
    <n v="1687"/>
    <x v="0"/>
    <x v="0"/>
    <x v="0"/>
    <s v="AL"/>
    <s v="BALDWIN"/>
    <x v="7"/>
  </r>
  <r>
    <x v="0"/>
    <n v="673475"/>
    <s v="NO WORRYS"/>
    <s v="RCG"/>
    <n v="639"/>
    <x v="0"/>
    <x v="0"/>
    <x v="0"/>
    <s v="TX"/>
    <s v="WILLACY"/>
    <x v="4"/>
  </r>
  <r>
    <x v="0"/>
    <s v="FL3631JY"/>
    <s v="NORTHERN GALE"/>
    <s v="RCG"/>
    <n v="869"/>
    <x v="0"/>
    <x v="0"/>
    <x v="0"/>
    <s v="FL"/>
    <s v="PUTNAM"/>
    <x v="5"/>
  </r>
  <r>
    <x v="0"/>
    <s v="FL9078PH"/>
    <s v="NOTADOG II"/>
    <s v="RCG"/>
    <n v="1384"/>
    <x v="0"/>
    <x v="0"/>
    <x v="0"/>
    <s v="FL"/>
    <s v="OKALOOSA"/>
    <x v="1"/>
  </r>
  <r>
    <x v="0"/>
    <n v="1197092"/>
    <s v="NTL"/>
    <s v="RCG"/>
    <n v="466"/>
    <x v="0"/>
    <x v="0"/>
    <x v="0"/>
    <s v="TX"/>
    <s v="JEFFERSON"/>
    <x v="4"/>
  </r>
  <r>
    <x v="0"/>
    <n v="1228762"/>
    <s v="OBSESSION"/>
    <s v="RCG"/>
    <n v="1477"/>
    <x v="0"/>
    <x v="0"/>
    <x v="0"/>
    <s v="MS"/>
    <s v="HARRISON"/>
    <x v="6"/>
  </r>
  <r>
    <x v="0"/>
    <s v="FL2425PP"/>
    <s v="ODYSSEA"/>
    <s v="RCG"/>
    <n v="1609"/>
    <x v="0"/>
    <x v="0"/>
    <x v="0"/>
    <s v="FL"/>
    <s v="MONROE"/>
    <x v="2"/>
  </r>
  <r>
    <x v="0"/>
    <s v="FL0333NS"/>
    <s v="UNNAMED"/>
    <s v="RCG"/>
    <n v="1127"/>
    <x v="0"/>
    <x v="0"/>
    <x v="0"/>
    <s v="FL"/>
    <s v="LEVY"/>
    <x v="0"/>
  </r>
  <r>
    <x v="0"/>
    <n v="1229913"/>
    <s v="HOOKED UP CHARTERS"/>
    <s v="RCG"/>
    <n v="638"/>
    <x v="0"/>
    <x v="5"/>
    <x v="0"/>
    <s v="FL"/>
    <s v="LEVY"/>
    <x v="0"/>
  </r>
  <r>
    <x v="0"/>
    <s v="TX4281DV"/>
    <s v="OLD SCHOOL"/>
    <s v="RCG"/>
    <n v="1473"/>
    <x v="0"/>
    <x v="0"/>
    <x v="0"/>
    <s v="TX"/>
    <s v="BRAZORIA"/>
    <x v="4"/>
  </r>
  <r>
    <x v="0"/>
    <s v="LA4797FP"/>
    <s v="OLD YELLOW"/>
    <s v="HRCG"/>
    <n v="1283"/>
    <x v="0"/>
    <x v="0"/>
    <x v="0"/>
    <s v="LA"/>
    <s v="TERREBONNE"/>
    <x v="3"/>
  </r>
  <r>
    <x v="0"/>
    <s v="FL2814MW"/>
    <s v="TOPNOTCH II"/>
    <s v="RCG"/>
    <n v="1071"/>
    <x v="0"/>
    <x v="0"/>
    <x v="0"/>
    <s v="FL"/>
    <s v="MANATEE"/>
    <x v="0"/>
  </r>
  <r>
    <x v="0"/>
    <n v="1198511"/>
    <s v="ON A RAMPAGE"/>
    <s v="RCG"/>
    <n v="1406"/>
    <x v="0"/>
    <x v="0"/>
    <x v="0"/>
    <s v="TX"/>
    <s v="BRAZORIA"/>
    <x v="4"/>
  </r>
  <r>
    <x v="0"/>
    <s v="FL8365PH"/>
    <s v="23 HANSON"/>
    <s v="RCG"/>
    <n v="919"/>
    <x v="0"/>
    <x v="0"/>
    <x v="0"/>
    <s v="FL"/>
    <s v="MANATEE"/>
    <x v="0"/>
  </r>
  <r>
    <x v="0"/>
    <n v="1221678"/>
    <s v="ON STRIKE"/>
    <s v="RCG"/>
    <n v="1509"/>
    <x v="0"/>
    <x v="0"/>
    <x v="0"/>
    <s v="MS"/>
    <s v="HARRISON"/>
    <x v="6"/>
  </r>
  <r>
    <x v="0"/>
    <s v="LA8639FM"/>
    <s v="ON THE PROWL II"/>
    <s v="RCG"/>
    <n v="785"/>
    <x v="0"/>
    <x v="0"/>
    <x v="0"/>
    <s v="LA"/>
    <s v="JEFFERSON"/>
    <x v="3"/>
  </r>
  <r>
    <x v="0"/>
    <n v="1252176"/>
    <s v="ONCE MOORE"/>
    <s v="RCG"/>
    <n v="392"/>
    <x v="0"/>
    <x v="0"/>
    <x v="0"/>
    <s v="FL"/>
    <s v="WALTON"/>
    <x v="1"/>
  </r>
  <r>
    <x v="0"/>
    <n v="678296"/>
    <s v="ONLY WAY"/>
    <s v="RCG"/>
    <n v="201"/>
    <x v="0"/>
    <x v="0"/>
    <x v="0"/>
    <s v="FL"/>
    <s v="OKALOOSA"/>
    <x v="1"/>
  </r>
  <r>
    <x v="0"/>
    <s v="FL4535NV"/>
    <s v="OO"/>
    <s v="RCG"/>
    <n v="1100"/>
    <x v="0"/>
    <x v="0"/>
    <x v="0"/>
    <s v="FL"/>
    <s v="MONROE"/>
    <x v="2"/>
  </r>
  <r>
    <x v="0"/>
    <n v="1185050"/>
    <s v="OSPREY"/>
    <s v="RCG"/>
    <n v="1303"/>
    <x v="0"/>
    <x v="0"/>
    <x v="0"/>
    <s v="LA"/>
    <s v="PLAQUEMINES"/>
    <x v="3"/>
  </r>
  <r>
    <x v="0"/>
    <s v="DL0904OZ"/>
    <s v="OSPREY II"/>
    <s v="RCG"/>
    <n v="1322"/>
    <x v="0"/>
    <x v="0"/>
    <x v="0"/>
    <s v="LA"/>
    <s v="PLAQUEMINES"/>
    <x v="3"/>
  </r>
  <r>
    <x v="0"/>
    <s v="LA7075FA"/>
    <s v="OUR FREEDOM"/>
    <s v="RCG"/>
    <n v="683"/>
    <x v="0"/>
    <x v="0"/>
    <x v="0"/>
    <s v="LA"/>
    <s v="PLAQUEMINES"/>
    <x v="3"/>
  </r>
  <r>
    <x v="0"/>
    <s v="FL7848NS"/>
    <s v="BOUNTY HUNTER"/>
    <s v="RCG"/>
    <n v="472"/>
    <x v="0"/>
    <x v="0"/>
    <x v="0"/>
    <s v="FL"/>
    <s v="MANATEE"/>
    <x v="0"/>
  </r>
  <r>
    <x v="0"/>
    <n v="1114675"/>
    <s v="OUTER LIMITS"/>
    <s v="RCG"/>
    <n v="693"/>
    <x v="0"/>
    <x v="0"/>
    <x v="0"/>
    <s v="FL"/>
    <s v="MONROE"/>
    <x v="2"/>
  </r>
  <r>
    <x v="0"/>
    <s v="FL6328PN"/>
    <s v="OUTRAGE"/>
    <s v="RCG"/>
    <n v="716"/>
    <x v="0"/>
    <x v="0"/>
    <x v="0"/>
    <s v="FL"/>
    <s v="BAY"/>
    <x v="1"/>
  </r>
  <r>
    <x v="0"/>
    <n v="1051806"/>
    <s v="OUTRUNNER"/>
    <s v="RCG"/>
    <n v="879"/>
    <x v="0"/>
    <x v="0"/>
    <x v="0"/>
    <s v="TX"/>
    <s v="BEXAR"/>
    <x v="4"/>
  </r>
  <r>
    <x v="0"/>
    <n v="531743"/>
    <s v="OUTTA LINE"/>
    <s v="RCG"/>
    <n v="977"/>
    <x v="0"/>
    <x v="0"/>
    <x v="0"/>
    <s v="FL"/>
    <s v="OKALOOSA"/>
    <x v="1"/>
  </r>
  <r>
    <x v="0"/>
    <n v="526331"/>
    <s v="OUTTALINE"/>
    <s v="RCG"/>
    <n v="631"/>
    <x v="0"/>
    <x v="0"/>
    <x v="0"/>
    <s v="FL"/>
    <s v="BAY"/>
    <x v="1"/>
  </r>
  <r>
    <x v="0"/>
    <s v="FL2305NU"/>
    <s v="CINNAMON GIRL"/>
    <s v="RCG"/>
    <n v="882"/>
    <x v="0"/>
    <x v="0"/>
    <x v="0"/>
    <s v="FL"/>
    <s v="MANATEE"/>
    <x v="0"/>
  </r>
  <r>
    <x v="0"/>
    <s v="FL0695NF"/>
    <s v="DOUBLE TROUBLE"/>
    <s v="RCG"/>
    <n v="1499"/>
    <x v="0"/>
    <x v="0"/>
    <x v="0"/>
    <s v="FL"/>
    <s v="MANATEE"/>
    <x v="0"/>
  </r>
  <r>
    <x v="0"/>
    <s v="FL6493HX"/>
    <s v="FINNATIC"/>
    <s v="RCG"/>
    <n v="1212"/>
    <x v="0"/>
    <x v="0"/>
    <x v="0"/>
    <s v="FL"/>
    <s v="MANATEE"/>
    <x v="0"/>
  </r>
  <r>
    <x v="0"/>
    <n v="1252907"/>
    <s v="PALE HORSE"/>
    <s v="RCG"/>
    <n v="107"/>
    <x v="0"/>
    <x v="0"/>
    <x v="0"/>
    <s v="LA"/>
    <s v="PLAQUEMINES"/>
    <x v="3"/>
  </r>
  <r>
    <x v="0"/>
    <n v="1047832"/>
    <s v="PAPARDA REY"/>
    <s v="RCG"/>
    <n v="627"/>
    <x v="0"/>
    <x v="0"/>
    <x v="0"/>
    <s v="TX"/>
    <s v="BRAZORIA"/>
    <x v="4"/>
  </r>
  <r>
    <x v="0"/>
    <s v="TX4369CH"/>
    <s v="PAPOTANIC"/>
    <s v="RCG"/>
    <n v="1229"/>
    <x v="0"/>
    <x v="0"/>
    <x v="0"/>
    <s v="TX"/>
    <s v="GALVESTON"/>
    <x v="4"/>
  </r>
  <r>
    <x v="0"/>
    <s v="FL3106HB"/>
    <s v="HOME BOY"/>
    <s v="RCG"/>
    <n v="1521"/>
    <x v="0"/>
    <x v="0"/>
    <x v="0"/>
    <s v="FL"/>
    <s v="MANATEE"/>
    <x v="0"/>
  </r>
  <r>
    <x v="0"/>
    <s v="LA6552GE"/>
    <s v="PARADISE 3"/>
    <s v="RCG"/>
    <n v="1331"/>
    <x v="0"/>
    <x v="0"/>
    <x v="0"/>
    <s v="LA"/>
    <s v="PLAQUEMINES"/>
    <x v="3"/>
  </r>
  <r>
    <x v="0"/>
    <n v="1242396"/>
    <s v="PARADISE OUTFITTERS"/>
    <s v="RCG"/>
    <n v="864"/>
    <x v="0"/>
    <x v="0"/>
    <x v="0"/>
    <s v="LA"/>
    <s v="PLAQUEMINES"/>
    <x v="3"/>
  </r>
  <r>
    <x v="0"/>
    <n v="1271163"/>
    <s v="PARADISE OUTFITTERS 2"/>
    <s v="RCG"/>
    <n v="401"/>
    <x v="0"/>
    <x v="0"/>
    <x v="0"/>
    <s v="LA"/>
    <s v="PLAQUEMINES"/>
    <x v="3"/>
  </r>
  <r>
    <x v="0"/>
    <n v="930139"/>
    <s v="PARK AVENUE"/>
    <s v="RCG"/>
    <n v="17"/>
    <x v="0"/>
    <x v="0"/>
    <x v="0"/>
    <s v="TX"/>
    <s v="GALVESTON"/>
    <x v="4"/>
  </r>
  <r>
    <x v="0"/>
    <s v="FL8294BS"/>
    <s v="MERELE JEAN"/>
    <s v="RCG"/>
    <n v="1498"/>
    <x v="0"/>
    <x v="0"/>
    <x v="0"/>
    <s v="FL"/>
    <s v="MANATEE"/>
    <x v="0"/>
  </r>
  <r>
    <x v="0"/>
    <n v="675716"/>
    <s v="PASSING TIME"/>
    <s v="RCG"/>
    <n v="600"/>
    <x v="23"/>
    <x v="0"/>
    <x v="0"/>
    <s v="VI"/>
    <s v="US VI"/>
    <x v="5"/>
  </r>
  <r>
    <x v="0"/>
    <s v="FL1579SJ"/>
    <s v="PATHFINDER"/>
    <s v="RCG"/>
    <n v="756"/>
    <x v="0"/>
    <x v="0"/>
    <x v="0"/>
    <s v="FL"/>
    <s v="BAY"/>
    <x v="1"/>
  </r>
  <r>
    <x v="0"/>
    <s v="LA1925FV"/>
    <s v="PATHFINDER"/>
    <s v="RCG"/>
    <n v="1676"/>
    <x v="0"/>
    <x v="0"/>
    <x v="0"/>
    <s v="LA"/>
    <s v="ST BERNARD"/>
    <x v="3"/>
  </r>
  <r>
    <x v="0"/>
    <n v="986166"/>
    <s v="PATRIOT"/>
    <s v="RCG"/>
    <n v="1458"/>
    <x v="0"/>
    <x v="0"/>
    <x v="0"/>
    <s v="FL"/>
    <s v="BAY"/>
    <x v="1"/>
  </r>
  <r>
    <x v="0"/>
    <n v="626516"/>
    <s v="PAYE"/>
    <s v="RCG"/>
    <n v="827"/>
    <x v="0"/>
    <x v="0"/>
    <x v="0"/>
    <s v="TX"/>
    <s v="CALHOUN"/>
    <x v="1"/>
  </r>
  <r>
    <x v="0"/>
    <n v="1245241"/>
    <s v="PEACEKEEPER"/>
    <s v="RCG"/>
    <n v="635"/>
    <x v="0"/>
    <x v="0"/>
    <x v="0"/>
    <s v="LA"/>
    <s v="PLAQUEMINES"/>
    <x v="3"/>
  </r>
  <r>
    <x v="0"/>
    <s v="FL7590PD"/>
    <s v="MISS ANNA MARIA"/>
    <s v="RCG"/>
    <n v="1505"/>
    <x v="0"/>
    <x v="0"/>
    <x v="0"/>
    <s v="FL"/>
    <s v="MANATEE"/>
    <x v="0"/>
  </r>
  <r>
    <x v="0"/>
    <s v="FL1220LV"/>
    <s v="PIER PRESSURE"/>
    <s v="RCG"/>
    <n v="853"/>
    <x v="0"/>
    <x v="0"/>
    <x v="0"/>
    <s v="FL"/>
    <s v="MANATEE"/>
    <x v="0"/>
  </r>
  <r>
    <x v="0"/>
    <n v="1232914"/>
    <s v="PERFECT PITCH"/>
    <s v="RCG"/>
    <n v="782"/>
    <x v="0"/>
    <x v="0"/>
    <x v="0"/>
    <s v="LA"/>
    <s v="PLAQUEMINES"/>
    <x v="3"/>
  </r>
  <r>
    <x v="0"/>
    <s v="LA6432FZ"/>
    <s v="PHYL LIN GOOD"/>
    <s v="RCG"/>
    <n v="1227"/>
    <x v="0"/>
    <x v="0"/>
    <x v="0"/>
    <s v="LA"/>
    <s v="JEFFERSON"/>
    <x v="3"/>
  </r>
  <r>
    <x v="0"/>
    <n v="946212"/>
    <s v="PICAROON"/>
    <s v="RCG"/>
    <n v="146"/>
    <x v="0"/>
    <x v="0"/>
    <x v="0"/>
    <s v="LA"/>
    <s v="MOREHOUSE"/>
    <x v="3"/>
  </r>
  <r>
    <x v="0"/>
    <s v="FL3182PY"/>
    <s v="PISCIVOROUS"/>
    <s v="RCG"/>
    <n v="10"/>
    <x v="0"/>
    <x v="0"/>
    <x v="0"/>
    <s v="FL"/>
    <s v="MANATEE"/>
    <x v="0"/>
  </r>
  <r>
    <x v="0"/>
    <s v="TX4963XW"/>
    <s v="PISCES"/>
    <s v="RCG"/>
    <n v="1258"/>
    <x v="0"/>
    <x v="0"/>
    <x v="0"/>
    <s v="TX"/>
    <s v="GALVESTON"/>
    <x v="4"/>
  </r>
  <r>
    <x v="0"/>
    <s v="FL2694HA"/>
    <s v="QUCHITA"/>
    <s v="RCG"/>
    <n v="1419"/>
    <x v="0"/>
    <x v="0"/>
    <x v="0"/>
    <s v="FL"/>
    <s v="MANATEE"/>
    <x v="0"/>
  </r>
  <r>
    <x v="0"/>
    <s v="FL8180PD"/>
    <s v="REEL TURNERS"/>
    <s v="HRCG"/>
    <n v="1685"/>
    <x v="24"/>
    <x v="0"/>
    <x v="0"/>
    <s v="FL"/>
    <s v="MANATEE"/>
    <x v="0"/>
  </r>
  <r>
    <x v="0"/>
    <n v="564272"/>
    <s v="PLAYER"/>
    <s v="RCG"/>
    <n v="1089"/>
    <x v="0"/>
    <x v="0"/>
    <x v="0"/>
    <s v="AL"/>
    <s v="BALDWIN"/>
    <x v="7"/>
  </r>
  <r>
    <x v="0"/>
    <s v="FL4914LN"/>
    <s v="SALLY D"/>
    <s v="RCG"/>
    <n v="654"/>
    <x v="0"/>
    <x v="0"/>
    <x v="0"/>
    <s v="FL"/>
    <s v="MANATEE"/>
    <x v="0"/>
  </r>
  <r>
    <x v="0"/>
    <s v="FL1326BY"/>
    <s v="SEA KING"/>
    <s v="RCG"/>
    <n v="1525"/>
    <x v="0"/>
    <x v="0"/>
    <x v="0"/>
    <s v="FL"/>
    <s v="MANATEE"/>
    <x v="0"/>
  </r>
  <r>
    <x v="0"/>
    <s v="FL4086HN"/>
    <s v="SEAFOODCHARTERS.NET"/>
    <s v="RCG"/>
    <n v="1529"/>
    <x v="0"/>
    <x v="0"/>
    <x v="0"/>
    <s v="FL"/>
    <s v="MANATEE"/>
    <x v="0"/>
  </r>
  <r>
    <x v="0"/>
    <s v="LA9571FR"/>
    <s v="POC"/>
    <s v="RCG"/>
    <n v="1666"/>
    <x v="0"/>
    <x v="0"/>
    <x v="0"/>
    <s v="LA"/>
    <s v="PLAQUEMINES"/>
    <x v="3"/>
  </r>
  <r>
    <x v="0"/>
    <s v="LA4683GA"/>
    <s v="PODNA"/>
    <s v="HRCG"/>
    <n v="1272"/>
    <x v="0"/>
    <x v="0"/>
    <x v="0"/>
    <s v="LA"/>
    <s v="TERREBONNE"/>
    <x v="3"/>
  </r>
  <r>
    <x v="0"/>
    <s v="FL1666PV"/>
    <s v="POLITICAL PERSUASION"/>
    <s v="RCG"/>
    <n v="387"/>
    <x v="0"/>
    <x v="0"/>
    <x v="0"/>
    <s v="FL"/>
    <s v="WALTON"/>
    <x v="1"/>
  </r>
  <r>
    <x v="0"/>
    <s v="FL3743PH"/>
    <s v="SECOND CHANCE"/>
    <s v="RCG"/>
    <n v="1627"/>
    <x v="0"/>
    <x v="0"/>
    <x v="0"/>
    <s v="FL"/>
    <s v="MANATEE"/>
    <x v="0"/>
  </r>
  <r>
    <x v="0"/>
    <s v="FL6198RY"/>
    <s v="SHOW ME THE FISH"/>
    <s v="RCG"/>
    <n v="1420"/>
    <x v="0"/>
    <x v="0"/>
    <x v="0"/>
    <s v="FL"/>
    <s v="MANATEE"/>
    <x v="0"/>
  </r>
  <r>
    <x v="0"/>
    <n v="590113"/>
    <s v="PRIME TYME"/>
    <s v="RCG"/>
    <n v="1184"/>
    <x v="0"/>
    <x v="0"/>
    <x v="0"/>
    <s v="MS"/>
    <s v="HARRISON"/>
    <x v="6"/>
  </r>
  <r>
    <x v="0"/>
    <s v="FL3752JA"/>
    <s v="SNAPPER ADDICT II"/>
    <s v="RCG"/>
    <n v="248"/>
    <x v="0"/>
    <x v="0"/>
    <x v="0"/>
    <s v="FL"/>
    <s v="MANATEE"/>
    <x v="0"/>
  </r>
  <r>
    <x v="0"/>
    <n v="1143435"/>
    <s v="STRAY DOG"/>
    <s v="RCG"/>
    <n v="45"/>
    <x v="0"/>
    <x v="0"/>
    <x v="0"/>
    <s v="FL"/>
    <s v="MANATEE"/>
    <x v="0"/>
  </r>
  <r>
    <x v="0"/>
    <s v="LA4222GB"/>
    <s v="PRODRIVE"/>
    <s v="RCG"/>
    <n v="144"/>
    <x v="0"/>
    <x v="0"/>
    <x v="0"/>
    <s v="LA"/>
    <s v="VERMILLION"/>
    <x v="3"/>
  </r>
  <r>
    <x v="0"/>
    <s v="FL4629NN"/>
    <s v="PROTEGE"/>
    <s v="RCG"/>
    <n v="1347"/>
    <x v="0"/>
    <x v="0"/>
    <x v="0"/>
    <s v="FL"/>
    <s v="MONROE"/>
    <x v="2"/>
  </r>
  <r>
    <x v="0"/>
    <n v="619658"/>
    <s v="PURA VIDA"/>
    <s v="RCG"/>
    <n v="1450"/>
    <x v="0"/>
    <x v="0"/>
    <x v="0"/>
    <s v="TX"/>
    <s v="NUECES"/>
    <x v="4"/>
  </r>
  <r>
    <x v="0"/>
    <s v="FL8810NY"/>
    <s v="TINA MARIE"/>
    <s v="RCG"/>
    <n v="574"/>
    <x v="0"/>
    <x v="0"/>
    <x v="0"/>
    <s v="FL"/>
    <s v="MANATEE"/>
    <x v="0"/>
  </r>
  <r>
    <x v="0"/>
    <s v="LA2462FR"/>
    <s v="PURE ADRENALIN"/>
    <s v="RCG"/>
    <n v="1214"/>
    <x v="0"/>
    <x v="0"/>
    <x v="0"/>
    <s v="LA"/>
    <s v="POINTE COUPEE"/>
    <x v="3"/>
  </r>
  <r>
    <x v="0"/>
    <n v="1044163"/>
    <s v="PURE PLEASURE II"/>
    <s v="RCG"/>
    <n v="101"/>
    <x v="0"/>
    <x v="0"/>
    <x v="0"/>
    <s v="LA"/>
    <s v="JEFFERSON"/>
    <x v="3"/>
  </r>
  <r>
    <x v="0"/>
    <s v="FL1893CM"/>
    <s v="UNNAMED"/>
    <s v="RCG"/>
    <n v="611"/>
    <x v="0"/>
    <x v="0"/>
    <x v="0"/>
    <s v="FL"/>
    <s v="MANATEE"/>
    <x v="0"/>
  </r>
  <r>
    <x v="0"/>
    <s v="FL2849LJ"/>
    <s v="UNNAMED"/>
    <s v="RCG"/>
    <n v="686"/>
    <x v="0"/>
    <x v="0"/>
    <x v="0"/>
    <s v="FL"/>
    <s v="MANATEE"/>
    <x v="0"/>
  </r>
  <r>
    <x v="0"/>
    <s v="AL0138RF"/>
    <s v="QUITE FRANKLY"/>
    <s v="RCG"/>
    <n v="438"/>
    <x v="0"/>
    <x v="0"/>
    <x v="0"/>
    <s v="AL"/>
    <s v="BALDWIN"/>
    <x v="7"/>
  </r>
  <r>
    <x v="0"/>
    <s v="FL3966NH"/>
    <s v="R G"/>
    <s v="RCG"/>
    <n v="918"/>
    <x v="0"/>
    <x v="0"/>
    <x v="0"/>
    <s v="FL"/>
    <s v="OKALOOSA"/>
    <x v="1"/>
  </r>
  <r>
    <x v="0"/>
    <s v="FL3088MJ"/>
    <s v="WET WILLY"/>
    <s v="RCG"/>
    <n v="1199"/>
    <x v="0"/>
    <x v="0"/>
    <x v="0"/>
    <s v="FL"/>
    <s v="MANATEE"/>
    <x v="0"/>
  </r>
  <r>
    <x v="0"/>
    <n v="991964"/>
    <s v="EDDY LEE Z"/>
    <s v="RCG"/>
    <n v="202"/>
    <x v="25"/>
    <x v="8"/>
    <x v="7"/>
    <s v="FL"/>
    <s v="MANATEE"/>
    <x v="0"/>
  </r>
  <r>
    <x v="0"/>
    <s v="FL9199JX"/>
    <s v="DOUBLE TROUBLE"/>
    <s v="RCG"/>
    <n v="484"/>
    <x v="0"/>
    <x v="0"/>
    <x v="0"/>
    <s v="FL"/>
    <s v="PASCO"/>
    <x v="0"/>
  </r>
  <r>
    <x v="0"/>
    <s v="TX3837FY"/>
    <s v="RAZMATAZ"/>
    <s v="RCG"/>
    <n v="1111"/>
    <x v="0"/>
    <x v="0"/>
    <x v="0"/>
    <s v="TX"/>
    <s v="GALVESTON"/>
    <x v="4"/>
  </r>
  <r>
    <x v="0"/>
    <n v="682035"/>
    <s v="REALIN SCRIPTS"/>
    <s v="RCG"/>
    <n v="710"/>
    <x v="0"/>
    <x v="0"/>
    <x v="0"/>
    <s v="FL"/>
    <s v="OKALOOSA"/>
    <x v="1"/>
  </r>
  <r>
    <x v="0"/>
    <n v="1179378"/>
    <s v="REBECCA"/>
    <s v="RCG"/>
    <n v="380"/>
    <x v="0"/>
    <x v="0"/>
    <x v="0"/>
    <s v="TX"/>
    <s v="NUECES"/>
    <x v="4"/>
  </r>
  <r>
    <x v="0"/>
    <s v="FL4439KE"/>
    <s v="IRISH JIG"/>
    <s v="RCG"/>
    <n v="159"/>
    <x v="0"/>
    <x v="0"/>
    <x v="0"/>
    <s v="FL"/>
    <s v="PASCO"/>
    <x v="0"/>
  </r>
  <r>
    <x v="0"/>
    <n v="648586"/>
    <s v="RED EYE"/>
    <s v="RCG"/>
    <n v="1027"/>
    <x v="0"/>
    <x v="0"/>
    <x v="0"/>
    <s v="AL"/>
    <s v="BALDWIN"/>
    <x v="7"/>
  </r>
  <r>
    <x v="0"/>
    <s v="FL9359LY"/>
    <s v="RED RAM"/>
    <s v="RCG"/>
    <n v="1095"/>
    <x v="0"/>
    <x v="0"/>
    <x v="0"/>
    <s v="FL"/>
    <s v="MONROE"/>
    <x v="2"/>
  </r>
  <r>
    <x v="0"/>
    <s v="FL1058NR"/>
    <s v="LONG GONE"/>
    <s v="RCG"/>
    <n v="16"/>
    <x v="0"/>
    <x v="0"/>
    <x v="0"/>
    <s v="FL"/>
    <s v="PASCO"/>
    <x v="0"/>
  </r>
  <r>
    <x v="0"/>
    <n v="1238500"/>
    <s v="RED TIDE"/>
    <s v="RCG"/>
    <n v="1112"/>
    <x v="0"/>
    <x v="0"/>
    <x v="0"/>
    <s v="TX"/>
    <s v="GALVESTON"/>
    <x v="4"/>
  </r>
  <r>
    <x v="0"/>
    <n v="1260501"/>
    <s v="MARINE COWBOY"/>
    <s v="RCG"/>
    <n v="1618"/>
    <x v="0"/>
    <x v="0"/>
    <x v="0"/>
    <s v="FL"/>
    <s v="PASCO"/>
    <x v="0"/>
  </r>
  <r>
    <x v="0"/>
    <s v="FL6138LT"/>
    <s v="MARLIN"/>
    <s v="RCG"/>
    <n v="1092"/>
    <x v="0"/>
    <x v="0"/>
    <x v="0"/>
    <s v="FL"/>
    <s v="PASCO"/>
    <x v="0"/>
  </r>
  <r>
    <x v="0"/>
    <s v="FL0158FT"/>
    <s v="MIJOY"/>
    <s v="RCG"/>
    <n v="1333"/>
    <x v="0"/>
    <x v="0"/>
    <x v="0"/>
    <s v="FL"/>
    <s v="PASCO"/>
    <x v="0"/>
  </r>
  <r>
    <x v="0"/>
    <s v="FL7481GD"/>
    <s v="PALADIN"/>
    <s v="RCG"/>
    <n v="554"/>
    <x v="0"/>
    <x v="0"/>
    <x v="0"/>
    <s v="FL"/>
    <s v="PASCO"/>
    <x v="0"/>
  </r>
  <r>
    <x v="0"/>
    <s v="FL7182PZ"/>
    <s v="REEL ADDICTION"/>
    <s v="RCG"/>
    <n v="310"/>
    <x v="0"/>
    <x v="0"/>
    <x v="0"/>
    <s v="FL"/>
    <s v="BAY"/>
    <x v="1"/>
  </r>
  <r>
    <x v="0"/>
    <s v="FL8730MS"/>
    <s v="THE REEF CHIEF"/>
    <s v="RCG"/>
    <n v="553"/>
    <x v="0"/>
    <x v="0"/>
    <x v="0"/>
    <s v="FL"/>
    <s v="PASCO"/>
    <x v="0"/>
  </r>
  <r>
    <x v="0"/>
    <s v="TX2991AC"/>
    <s v="REEL BEAST"/>
    <s v="RCG"/>
    <n v="1519"/>
    <x v="0"/>
    <x v="0"/>
    <x v="0"/>
    <s v="TX"/>
    <s v="SAN PATRICIO"/>
    <x v="4"/>
  </r>
  <r>
    <x v="0"/>
    <s v="TX3009BC"/>
    <s v="REEL BUSY"/>
    <s v="RCG"/>
    <n v="369"/>
    <x v="0"/>
    <x v="0"/>
    <x v="0"/>
    <s v="TX"/>
    <s v="WALKER"/>
    <x v="4"/>
  </r>
  <r>
    <x v="0"/>
    <n v="685668"/>
    <s v="REEL CALL"/>
    <s v="RCG"/>
    <n v="1093"/>
    <x v="0"/>
    <x v="0"/>
    <x v="0"/>
    <s v="FL"/>
    <s v="OKALOOSA"/>
    <x v="1"/>
  </r>
  <r>
    <x v="0"/>
    <n v="1020747"/>
    <s v="ISLAND GIRL"/>
    <s v="RCG"/>
    <n v="283"/>
    <x v="26"/>
    <x v="9"/>
    <x v="8"/>
    <s v="FL"/>
    <s v="PASCO"/>
    <x v="0"/>
  </r>
  <r>
    <x v="0"/>
    <s v="FL0321LB"/>
    <s v="ALI KAT"/>
    <s v="RCG"/>
    <n v="1234"/>
    <x v="0"/>
    <x v="0"/>
    <x v="0"/>
    <s v="FL"/>
    <s v="PINELLAS"/>
    <x v="0"/>
  </r>
  <r>
    <x v="0"/>
    <n v="1203159"/>
    <s v="REEL EASY"/>
    <s v="RCG"/>
    <n v="922"/>
    <x v="0"/>
    <x v="0"/>
    <x v="0"/>
    <s v="AL"/>
    <s v="MOBILE"/>
    <x v="7"/>
  </r>
  <r>
    <x v="0"/>
    <s v="LA2377BW"/>
    <s v="REEL ESCAPE"/>
    <s v="RCG"/>
    <n v="474"/>
    <x v="0"/>
    <x v="0"/>
    <x v="0"/>
    <s v="LA"/>
    <s v="ST TAMMANY"/>
    <x v="3"/>
  </r>
  <r>
    <x v="0"/>
    <n v="1241080"/>
    <s v="REEL ESTATE III"/>
    <s v="RCG"/>
    <n v="1651"/>
    <x v="0"/>
    <x v="0"/>
    <x v="0"/>
    <s v="AL"/>
    <s v="TUSCALOOSA"/>
    <x v="7"/>
  </r>
  <r>
    <x v="0"/>
    <n v="1178485"/>
    <s v="TEAM SALT ROCK"/>
    <s v="RCG"/>
    <n v="927"/>
    <x v="0"/>
    <x v="0"/>
    <x v="0"/>
    <s v="FL"/>
    <s v="PINELLAS"/>
    <x v="0"/>
  </r>
  <r>
    <x v="0"/>
    <s v="FL3095PW"/>
    <s v="REEL FLY"/>
    <s v="RCG"/>
    <n v="955"/>
    <x v="0"/>
    <x v="0"/>
    <x v="0"/>
    <s v="FL"/>
    <s v="MONROE"/>
    <x v="2"/>
  </r>
  <r>
    <x v="0"/>
    <s v="FL5663MK"/>
    <s v="REEL GRINS"/>
    <s v="RCG"/>
    <n v="384"/>
    <x v="0"/>
    <x v="0"/>
    <x v="0"/>
    <s v="FL"/>
    <s v="BAY"/>
    <x v="1"/>
  </r>
  <r>
    <x v="0"/>
    <s v="FL8895NN"/>
    <s v="REEL IN"/>
    <s v="RCG"/>
    <n v="409"/>
    <x v="0"/>
    <x v="0"/>
    <x v="0"/>
    <s v="FL"/>
    <s v="SANTA ROSA"/>
    <x v="1"/>
  </r>
  <r>
    <x v="0"/>
    <s v="AL0242RC"/>
    <s v="REEL KILL"/>
    <s v="RCG"/>
    <n v="136"/>
    <x v="15"/>
    <x v="0"/>
    <x v="0"/>
    <s v="AL"/>
    <s v="BALDWIN"/>
    <x v="7"/>
  </r>
  <r>
    <x v="0"/>
    <s v="LA1392FM"/>
    <s v="REEL LIFE"/>
    <s v="RCG"/>
    <n v="402"/>
    <x v="0"/>
    <x v="0"/>
    <x v="0"/>
    <s v="LA"/>
    <s v="TERREBONNE"/>
    <x v="3"/>
  </r>
  <r>
    <x v="0"/>
    <s v="FL4770HY"/>
    <s v="UNNAMED"/>
    <s v="RCG"/>
    <n v="1422"/>
    <x v="0"/>
    <x v="0"/>
    <x v="0"/>
    <s v="FL"/>
    <s v="PINELLAS"/>
    <x v="0"/>
  </r>
  <r>
    <x v="0"/>
    <n v="1235840"/>
    <s v="REEL PRIDE"/>
    <s v="RCG"/>
    <n v="617"/>
    <x v="0"/>
    <x v="0"/>
    <x v="0"/>
    <s v="DE"/>
    <s v="NEW CASTLE"/>
    <x v="5"/>
  </r>
  <r>
    <x v="0"/>
    <s v="TX1520CZ"/>
    <s v="REEL SALTY"/>
    <s v="RCG"/>
    <n v="86"/>
    <x v="0"/>
    <x v="0"/>
    <x v="0"/>
    <s v="TX"/>
    <s v="CALHOUN"/>
    <x v="1"/>
  </r>
  <r>
    <x v="0"/>
    <s v="LA2674FY"/>
    <s v="REEL SLICK"/>
    <s v="RCG"/>
    <n v="172"/>
    <x v="0"/>
    <x v="0"/>
    <x v="0"/>
    <s v="LA"/>
    <s v="LAFOURCHE"/>
    <x v="3"/>
  </r>
  <r>
    <x v="0"/>
    <n v="921680"/>
    <s v="SO SAHRY"/>
    <s v="RCG"/>
    <n v="218"/>
    <x v="0"/>
    <x v="0"/>
    <x v="0"/>
    <s v="FL"/>
    <s v="PINELLAS"/>
    <x v="0"/>
  </r>
  <r>
    <x v="0"/>
    <n v="1165118"/>
    <s v="REEL STRIKE"/>
    <s v="RCG"/>
    <n v="471"/>
    <x v="0"/>
    <x v="0"/>
    <x v="0"/>
    <s v="FL"/>
    <s v="BROWARD"/>
    <x v="5"/>
  </r>
  <r>
    <x v="0"/>
    <s v="FL2469RA"/>
    <s v="2 SHEA"/>
    <s v="RCG"/>
    <n v="430"/>
    <x v="0"/>
    <x v="0"/>
    <x v="0"/>
    <s v="FL"/>
    <s v="PINELLAS"/>
    <x v="0"/>
  </r>
  <r>
    <x v="0"/>
    <n v="1162015"/>
    <s v="REEL-ALITY"/>
    <s v="RCG"/>
    <n v="249"/>
    <x v="0"/>
    <x v="0"/>
    <x v="0"/>
    <s v="NJ"/>
    <s v="MONMOUTH"/>
    <x v="5"/>
  </r>
  <r>
    <x v="0"/>
    <s v="MI3586BV"/>
    <s v="REELY HOOKED II"/>
    <s v="RCG"/>
    <n v="757"/>
    <x v="8"/>
    <x v="0"/>
    <x v="0"/>
    <s v="MS"/>
    <s v="HARRISON"/>
    <x v="6"/>
  </r>
  <r>
    <x v="0"/>
    <n v="1229137"/>
    <s v="RELENTLESS"/>
    <s v="RCG"/>
    <n v="1456"/>
    <x v="0"/>
    <x v="0"/>
    <x v="0"/>
    <s v="LA"/>
    <s v="JEFFERSON"/>
    <x v="3"/>
  </r>
  <r>
    <x v="0"/>
    <s v="LA2774BU"/>
    <s v="RELOADED"/>
    <s v="RCG"/>
    <n v="53"/>
    <x v="0"/>
    <x v="0"/>
    <x v="0"/>
    <s v="LA"/>
    <s v="TERREBONNE"/>
    <x v="3"/>
  </r>
  <r>
    <x v="0"/>
    <s v="LA5337FH"/>
    <s v="RENEGADE"/>
    <s v="RCG"/>
    <n v="723"/>
    <x v="0"/>
    <x v="0"/>
    <x v="0"/>
    <s v="LA"/>
    <s v="PLAQUEMINES"/>
    <x v="3"/>
  </r>
  <r>
    <x v="0"/>
    <s v="FL9319GV"/>
    <s v="ABOVE AVERAGE"/>
    <s v="RCG"/>
    <n v="66"/>
    <x v="0"/>
    <x v="0"/>
    <x v="0"/>
    <s v="FL"/>
    <s v="PINELLAS"/>
    <x v="0"/>
  </r>
  <r>
    <x v="0"/>
    <n v="1209574"/>
    <s v="REO"/>
    <s v="RCG"/>
    <n v="727"/>
    <x v="0"/>
    <x v="0"/>
    <x v="0"/>
    <s v="LA"/>
    <s v="PLAQUEMINES"/>
    <x v="3"/>
  </r>
  <r>
    <x v="0"/>
    <s v="FL2050PK"/>
    <s v="RESPITE"/>
    <s v="RCG"/>
    <n v="122"/>
    <x v="0"/>
    <x v="0"/>
    <x v="0"/>
    <s v="FL"/>
    <s v="OKALOOSA"/>
    <x v="1"/>
  </r>
  <r>
    <x v="0"/>
    <s v="TX8466CE"/>
    <s v="REVEILLE"/>
    <s v="RCG"/>
    <n v="1481"/>
    <x v="0"/>
    <x v="0"/>
    <x v="0"/>
    <s v="TX"/>
    <s v="BRAZORIA"/>
    <x v="4"/>
  </r>
  <r>
    <x v="0"/>
    <s v="FL8781JX"/>
    <s v="RICADOR I"/>
    <s v="RCG"/>
    <n v="15"/>
    <x v="0"/>
    <x v="0"/>
    <x v="0"/>
    <s v="FL"/>
    <s v="MONROE"/>
    <x v="2"/>
  </r>
  <r>
    <x v="0"/>
    <n v="1103978"/>
    <s v="RICO RUNNER II"/>
    <s v="RCG"/>
    <n v="1244"/>
    <x v="0"/>
    <x v="0"/>
    <x v="0"/>
    <s v="TX"/>
    <s v="CALHOUN"/>
    <x v="1"/>
  </r>
  <r>
    <x v="0"/>
    <s v="LA4900GE"/>
    <s v="RIG DIVER"/>
    <s v="RCG"/>
    <n v="1654"/>
    <x v="0"/>
    <x v="0"/>
    <x v="0"/>
    <s v="LA"/>
    <s v="JEFFERSON"/>
    <x v="3"/>
  </r>
  <r>
    <x v="0"/>
    <n v="1145975"/>
    <s v="RIG REAPER"/>
    <s v="RCG"/>
    <n v="581"/>
    <x v="0"/>
    <x v="0"/>
    <x v="0"/>
    <s v="LA"/>
    <s v="LAFOURCHE"/>
    <x v="3"/>
  </r>
  <r>
    <x v="0"/>
    <s v="AL0124RG"/>
    <s v="RIG RUNNER"/>
    <s v="RCG"/>
    <n v="746"/>
    <x v="0"/>
    <x v="0"/>
    <x v="0"/>
    <s v="AL"/>
    <s v="BALDWIN"/>
    <x v="7"/>
  </r>
  <r>
    <x v="0"/>
    <n v="681330"/>
    <s v="RIGHT RIGGER"/>
    <s v="RCG"/>
    <n v="902"/>
    <x v="0"/>
    <x v="0"/>
    <x v="0"/>
    <s v="TX"/>
    <s v="NUECES"/>
    <x v="4"/>
  </r>
  <r>
    <x v="0"/>
    <s v="FL7787NL"/>
    <s v="ROCKED UP"/>
    <s v="RCG"/>
    <n v="599"/>
    <x v="0"/>
    <x v="0"/>
    <x v="0"/>
    <s v="FL"/>
    <s v="OKALOOSA"/>
    <x v="1"/>
  </r>
  <r>
    <x v="0"/>
    <s v="FL3547PC"/>
    <s v="ABOVE AVERAGE 2"/>
    <s v="RCG"/>
    <n v="1341"/>
    <x v="0"/>
    <x v="0"/>
    <x v="0"/>
    <s v="FL"/>
    <s v="PINELLAS"/>
    <x v="0"/>
  </r>
  <r>
    <x v="0"/>
    <s v="FL7745FV"/>
    <s v="AQUA BLUES"/>
    <s v="RCG"/>
    <n v="661"/>
    <x v="0"/>
    <x v="0"/>
    <x v="0"/>
    <s v="FL"/>
    <s v="PINELLAS"/>
    <x v="0"/>
  </r>
  <r>
    <x v="0"/>
    <s v="FL3826HW"/>
    <s v="ARIELLE"/>
    <s v="HRCG"/>
    <n v="1423"/>
    <x v="27"/>
    <x v="0"/>
    <x v="0"/>
    <s v="FL"/>
    <s v="PINELLAS"/>
    <x v="0"/>
  </r>
  <r>
    <x v="0"/>
    <n v="1200643"/>
    <s v="RUBATO"/>
    <s v="RCG"/>
    <n v="103"/>
    <x v="0"/>
    <x v="0"/>
    <x v="0"/>
    <s v="AL"/>
    <s v="BALDWIN"/>
    <x v="7"/>
  </r>
  <r>
    <x v="0"/>
    <s v="FL8757MZ"/>
    <s v="AUBREEZE"/>
    <s v="RCG"/>
    <n v="1496"/>
    <x v="0"/>
    <x v="0"/>
    <x v="0"/>
    <s v="FL"/>
    <s v="PINELLAS"/>
    <x v="0"/>
  </r>
  <r>
    <x v="0"/>
    <s v="FL3833MP"/>
    <s v="RUTHLESS"/>
    <s v="RCG"/>
    <n v="505"/>
    <x v="0"/>
    <x v="0"/>
    <x v="0"/>
    <s v="FL"/>
    <s v="OKALOOSA"/>
    <x v="1"/>
  </r>
  <r>
    <x v="0"/>
    <s v="FL4695CU"/>
    <s v="BARRACUDA"/>
    <s v="RCG"/>
    <n v="1334"/>
    <x v="0"/>
    <x v="0"/>
    <x v="0"/>
    <s v="FL"/>
    <s v="PINELLAS"/>
    <x v="0"/>
  </r>
  <r>
    <x v="0"/>
    <s v="TX6847DM"/>
    <s v="RYBO RUNNER"/>
    <s v="RCG"/>
    <n v="163"/>
    <x v="0"/>
    <x v="0"/>
    <x v="0"/>
    <s v="TX"/>
    <s v="GALVESTON"/>
    <x v="4"/>
  </r>
  <r>
    <x v="0"/>
    <s v="LA2375FP"/>
    <s v="S SONS"/>
    <s v="HRCG"/>
    <n v="1550"/>
    <x v="0"/>
    <x v="0"/>
    <x v="0"/>
    <s v="LA"/>
    <s v="PLAQUEMINES"/>
    <x v="3"/>
  </r>
  <r>
    <x v="0"/>
    <n v="616387"/>
    <s v="SADIE"/>
    <s v="RCG"/>
    <n v="898"/>
    <x v="0"/>
    <x v="0"/>
    <x v="0"/>
    <s v="TX"/>
    <s v="BRAZORIA"/>
    <x v="4"/>
  </r>
  <r>
    <x v="0"/>
    <n v="1073690"/>
    <s v="SAILS PITCH"/>
    <s v="RCG"/>
    <n v="921"/>
    <x v="0"/>
    <x v="0"/>
    <x v="0"/>
    <s v="TX"/>
    <s v="HARRIS"/>
    <x v="4"/>
  </r>
  <r>
    <x v="0"/>
    <n v="984467"/>
    <s v="BATTLEAXE"/>
    <s v="RCG"/>
    <n v="548"/>
    <x v="0"/>
    <x v="0"/>
    <x v="0"/>
    <s v="FL"/>
    <s v="PINELLAS"/>
    <x v="0"/>
  </r>
  <r>
    <x v="0"/>
    <s v="FL1020PK"/>
    <s v="SALT SHAKER"/>
    <s v="RCG"/>
    <n v="1344"/>
    <x v="0"/>
    <x v="0"/>
    <x v="0"/>
    <s v="FL"/>
    <s v="BAY"/>
    <x v="1"/>
  </r>
  <r>
    <x v="0"/>
    <n v="521095"/>
    <s v="SALTWALKER"/>
    <s v="RCG"/>
    <n v="669"/>
    <x v="0"/>
    <x v="0"/>
    <x v="0"/>
    <s v="TX"/>
    <s v="CAMERON"/>
    <x v="4"/>
  </r>
  <r>
    <x v="0"/>
    <n v="1041927"/>
    <s v="BIG RED WON"/>
    <s v="RCG"/>
    <n v="749"/>
    <x v="0"/>
    <x v="0"/>
    <x v="0"/>
    <s v="FL"/>
    <s v="PINELLAS"/>
    <x v="0"/>
  </r>
  <r>
    <x v="0"/>
    <s v="FL0296PC"/>
    <s v="BIRD DOG 1"/>
    <s v="RCG"/>
    <n v="147"/>
    <x v="0"/>
    <x v="0"/>
    <x v="0"/>
    <s v="FL"/>
    <s v="PINELLAS"/>
    <x v="0"/>
  </r>
  <r>
    <x v="0"/>
    <n v="1250032"/>
    <s v="BOATACIOUS"/>
    <s v="RCG"/>
    <n v="27"/>
    <x v="0"/>
    <x v="0"/>
    <x v="0"/>
    <s v="FL"/>
    <s v="PINELLAS"/>
    <x v="0"/>
  </r>
  <r>
    <x v="0"/>
    <s v="FL9070MU"/>
    <s v="SALTY DOG"/>
    <s v="RCG"/>
    <n v="1118"/>
    <x v="0"/>
    <x v="0"/>
    <x v="0"/>
    <s v="AL"/>
    <s v="BALDWIN"/>
    <x v="7"/>
  </r>
  <r>
    <x v="0"/>
    <s v="FL7540PZ"/>
    <s v="CAPTAIN KIDS CHARTERING SERVICES INC"/>
    <s v="RCG"/>
    <n v="613"/>
    <x v="0"/>
    <x v="0"/>
    <x v="0"/>
    <s v="FL"/>
    <s v="PINELLAS"/>
    <x v="0"/>
  </r>
  <r>
    <x v="0"/>
    <s v="TX5090BU"/>
    <s v="SAMANTHA ANN"/>
    <s v="RCG"/>
    <n v="1567"/>
    <x v="0"/>
    <x v="0"/>
    <x v="0"/>
    <s v="TX"/>
    <s v="GALVESTON"/>
    <x v="4"/>
  </r>
  <r>
    <x v="0"/>
    <s v="FL1013PG"/>
    <s v="CAPTAIN KS"/>
    <s v="RCG"/>
    <n v="942"/>
    <x v="0"/>
    <x v="0"/>
    <x v="0"/>
    <s v="FL"/>
    <s v="PINELLAS"/>
    <x v="0"/>
  </r>
  <r>
    <x v="0"/>
    <s v="FL3326MC"/>
    <s v="CAPTAIN MORGANS FISHING ADVENTURES"/>
    <s v="RCG"/>
    <n v="305"/>
    <x v="0"/>
    <x v="0"/>
    <x v="0"/>
    <s v="FL"/>
    <s v="PINELLAS"/>
    <x v="0"/>
  </r>
  <r>
    <x v="0"/>
    <s v="TX6760FD"/>
    <s v="SARAHS SMILE"/>
    <s v="RCG"/>
    <n v="360"/>
    <x v="0"/>
    <x v="0"/>
    <x v="0"/>
    <s v="TX"/>
    <s v="CALHOUN"/>
    <x v="1"/>
  </r>
  <r>
    <x v="0"/>
    <s v="FL9744MA"/>
    <s v="CONTAGIOUS"/>
    <s v="RCG"/>
    <n v="195"/>
    <x v="0"/>
    <x v="0"/>
    <x v="0"/>
    <s v="FL"/>
    <s v="PINELLAS"/>
    <x v="0"/>
  </r>
  <r>
    <x v="0"/>
    <n v="1139016"/>
    <s v="SB2"/>
    <s v="RCG"/>
    <n v="424"/>
    <x v="2"/>
    <x v="0"/>
    <x v="0"/>
    <s v="TX"/>
    <s v="GALVESTON"/>
    <x v="4"/>
  </r>
  <r>
    <x v="0"/>
    <s v="LA1116FF"/>
    <s v="SCHEER THING"/>
    <s v="RCG"/>
    <n v="1102"/>
    <x v="0"/>
    <x v="0"/>
    <x v="0"/>
    <s v="LA"/>
    <s v="TERREBONNE"/>
    <x v="3"/>
  </r>
  <r>
    <x v="0"/>
    <s v="FL4107DK"/>
    <s v="DAISY MAE VII"/>
    <s v="RCG"/>
    <n v="183"/>
    <x v="0"/>
    <x v="0"/>
    <x v="0"/>
    <s v="FL"/>
    <s v="PINELLAS"/>
    <x v="0"/>
  </r>
  <r>
    <x v="0"/>
    <n v="578297"/>
    <s v="SCREAMN DRAG"/>
    <s v="RCG"/>
    <n v="1049"/>
    <x v="0"/>
    <x v="0"/>
    <x v="0"/>
    <s v="FL"/>
    <s v="OKALOOSA"/>
    <x v="1"/>
  </r>
  <r>
    <x v="0"/>
    <s v="FL7147PK"/>
    <s v="DEBAITABLE"/>
    <s v="RCG"/>
    <n v="558"/>
    <x v="0"/>
    <x v="0"/>
    <x v="0"/>
    <s v="FL"/>
    <s v="PINELLAS"/>
    <x v="0"/>
  </r>
  <r>
    <x v="0"/>
    <n v="1048782"/>
    <s v="DOS AMIGOS"/>
    <s v="RCG"/>
    <n v="626"/>
    <x v="0"/>
    <x v="0"/>
    <x v="0"/>
    <s v="FL"/>
    <s v="PINELLAS"/>
    <x v="0"/>
  </r>
  <r>
    <x v="0"/>
    <n v="577391"/>
    <s v="SEA BEAN"/>
    <s v="RCG"/>
    <n v="587"/>
    <x v="0"/>
    <x v="0"/>
    <x v="0"/>
    <s v="FL"/>
    <s v="MONROE"/>
    <x v="2"/>
  </r>
  <r>
    <x v="0"/>
    <n v="951122"/>
    <s v="SEA BOOTS"/>
    <s v="RCG"/>
    <n v="881"/>
    <x v="0"/>
    <x v="0"/>
    <x v="0"/>
    <s v="FL"/>
    <s v="MONROE"/>
    <x v="2"/>
  </r>
  <r>
    <x v="0"/>
    <n v="980736"/>
    <s v="SEA CAY"/>
    <s v="RCG"/>
    <n v="377"/>
    <x v="0"/>
    <x v="0"/>
    <x v="0"/>
    <s v="TX"/>
    <s v="BRAZORIA"/>
    <x v="4"/>
  </r>
  <r>
    <x v="0"/>
    <n v="946290"/>
    <s v="SEA CLUSION"/>
    <s v="RCG"/>
    <n v="109"/>
    <x v="0"/>
    <x v="0"/>
    <x v="0"/>
    <s v="FL"/>
    <s v="MONROE"/>
    <x v="2"/>
  </r>
  <r>
    <x v="0"/>
    <s v="LA9710FG"/>
    <s v="SEA CREATURE"/>
    <s v="HRCG"/>
    <n v="1115"/>
    <x v="0"/>
    <x v="0"/>
    <x v="0"/>
    <s v="LA"/>
    <s v="TERREBONNE"/>
    <x v="3"/>
  </r>
  <r>
    <x v="0"/>
    <s v="FL7838LD"/>
    <s v="DOS HOMBRES"/>
    <s v="RCG"/>
    <n v="794"/>
    <x v="0"/>
    <x v="0"/>
    <x v="0"/>
    <s v="FL"/>
    <s v="PINELLAS"/>
    <x v="0"/>
  </r>
  <r>
    <x v="0"/>
    <n v="625119"/>
    <s v="SEA FIX"/>
    <s v="RCG"/>
    <n v="986"/>
    <x v="0"/>
    <x v="0"/>
    <x v="0"/>
    <s v="FL"/>
    <s v="OKALOOSA"/>
    <x v="1"/>
  </r>
  <r>
    <x v="0"/>
    <n v="645647"/>
    <s v="DOUBLE HOOK"/>
    <s v="RCG"/>
    <n v="1026"/>
    <x v="0"/>
    <x v="0"/>
    <x v="0"/>
    <s v="FL"/>
    <s v="PINELLAS"/>
    <x v="0"/>
  </r>
  <r>
    <x v="0"/>
    <s v="FL3059CY"/>
    <s v="DOUBLE O"/>
    <s v="RCG"/>
    <n v="900"/>
    <x v="0"/>
    <x v="0"/>
    <x v="0"/>
    <s v="FL"/>
    <s v="PINELLAS"/>
    <x v="0"/>
  </r>
  <r>
    <x v="0"/>
    <s v="TX9370DK"/>
    <s v="SEA HUNTER"/>
    <s v="RCG"/>
    <n v="1591"/>
    <x v="0"/>
    <x v="0"/>
    <x v="0"/>
    <s v="TX"/>
    <s v="MATAGORDA"/>
    <x v="4"/>
  </r>
  <r>
    <x v="0"/>
    <s v="FL9243NL"/>
    <s v="EL CAPITANO"/>
    <s v="RCG"/>
    <n v="962"/>
    <x v="0"/>
    <x v="0"/>
    <x v="0"/>
    <s v="FL"/>
    <s v="PINELLAS"/>
    <x v="0"/>
  </r>
  <r>
    <x v="0"/>
    <n v="975035"/>
    <s v="ENTERPRISE IV"/>
    <s v="RCG"/>
    <n v="1348"/>
    <x v="0"/>
    <x v="0"/>
    <x v="0"/>
    <s v="FL"/>
    <s v="PINELLAS"/>
    <x v="0"/>
  </r>
  <r>
    <x v="0"/>
    <n v="630730"/>
    <s v="FAR HORIZONS"/>
    <s v="RCG"/>
    <n v="449"/>
    <x v="0"/>
    <x v="0"/>
    <x v="0"/>
    <s v="FL"/>
    <s v="PINELLAS"/>
    <x v="0"/>
  </r>
  <r>
    <x v="0"/>
    <n v="1022362"/>
    <s v="SEA PEARL"/>
    <s v="RCG"/>
    <n v="1485"/>
    <x v="28"/>
    <x v="0"/>
    <x v="0"/>
    <s v="LA"/>
    <s v="ORLEANS"/>
    <x v="3"/>
  </r>
  <r>
    <x v="0"/>
    <s v="TX6830BU"/>
    <s v="SEA PLAY III"/>
    <s v="RCG"/>
    <n v="979"/>
    <x v="0"/>
    <x v="0"/>
    <x v="0"/>
    <s v="TX"/>
    <s v="HARRIS"/>
    <x v="4"/>
  </r>
  <r>
    <x v="0"/>
    <s v="FL5266MZ"/>
    <s v="FINNS &amp; TAILS"/>
    <s v="RCG"/>
    <n v="1045"/>
    <x v="0"/>
    <x v="0"/>
    <x v="0"/>
    <s v="FL"/>
    <s v="PINELLAS"/>
    <x v="0"/>
  </r>
  <r>
    <x v="0"/>
    <n v="1262888"/>
    <s v="SEA REAPER"/>
    <s v="RCG"/>
    <n v="1123"/>
    <x v="0"/>
    <x v="0"/>
    <x v="0"/>
    <s v="AL"/>
    <s v="BALDWIN"/>
    <x v="7"/>
  </r>
  <r>
    <x v="0"/>
    <s v="FL4262MH"/>
    <s v="FINTASTIC"/>
    <s v="RCG"/>
    <n v="29"/>
    <x v="0"/>
    <x v="0"/>
    <x v="0"/>
    <s v="FL"/>
    <s v="PINELLAS"/>
    <x v="0"/>
  </r>
  <r>
    <x v="0"/>
    <n v="1221838"/>
    <s v="SEA SNAIL III"/>
    <s v="RCG"/>
    <n v="399"/>
    <x v="0"/>
    <x v="0"/>
    <x v="0"/>
    <s v="LA"/>
    <s v="PLAQUEMINES"/>
    <x v="3"/>
  </r>
  <r>
    <x v="0"/>
    <n v="1029967"/>
    <s v="SEA SPIRIT"/>
    <s v="RCG"/>
    <n v="67"/>
    <x v="0"/>
    <x v="0"/>
    <x v="0"/>
    <s v="FL"/>
    <s v="MONROE"/>
    <x v="2"/>
  </r>
  <r>
    <x v="0"/>
    <n v="578354"/>
    <s v="SEA TREK"/>
    <s v="RCG"/>
    <n v="83"/>
    <x v="0"/>
    <x v="0"/>
    <x v="0"/>
    <s v="TX"/>
    <s v="GALVESTON"/>
    <x v="4"/>
  </r>
  <r>
    <x v="0"/>
    <s v="FL6165LV"/>
    <s v="SEA VENTURE"/>
    <s v="HRCG"/>
    <n v="1302"/>
    <x v="0"/>
    <x v="0"/>
    <x v="0"/>
    <s v="FL"/>
    <s v="OKALOOSA"/>
    <x v="1"/>
  </r>
  <r>
    <x v="0"/>
    <n v="547249"/>
    <s v="SEA WINDER"/>
    <s v="RCG"/>
    <n v="701"/>
    <x v="0"/>
    <x v="0"/>
    <x v="0"/>
    <s v="FL"/>
    <s v="OKALOOSA"/>
    <x v="1"/>
  </r>
  <r>
    <x v="0"/>
    <s v="FL9634MM"/>
    <s v="SEA YA"/>
    <s v="RCG"/>
    <n v="1055"/>
    <x v="0"/>
    <x v="0"/>
    <x v="0"/>
    <s v="FL"/>
    <s v="MONROE"/>
    <x v="2"/>
  </r>
  <r>
    <x v="0"/>
    <s v="FL7544MX"/>
    <s v="FISH ON"/>
    <s v="RCG"/>
    <n v="870"/>
    <x v="0"/>
    <x v="0"/>
    <x v="0"/>
    <s v="FL"/>
    <s v="PINELLAS"/>
    <x v="0"/>
  </r>
  <r>
    <x v="0"/>
    <s v="FL2564MC"/>
    <s v="FISH TAXI"/>
    <s v="RCG"/>
    <n v="913"/>
    <x v="0"/>
    <x v="0"/>
    <x v="0"/>
    <s v="FL"/>
    <s v="PINELLAS"/>
    <x v="0"/>
  </r>
  <r>
    <x v="0"/>
    <s v="FL4609JU"/>
    <s v="FISHIN CONDITIONS"/>
    <s v="RCG"/>
    <n v="1688"/>
    <x v="0"/>
    <x v="0"/>
    <x v="0"/>
    <s v="FL"/>
    <s v="PINELLAS"/>
    <x v="0"/>
  </r>
  <r>
    <x v="0"/>
    <n v="1130313"/>
    <s v="FLYING HUB"/>
    <s v="RCG"/>
    <n v="1116"/>
    <x v="0"/>
    <x v="0"/>
    <x v="0"/>
    <s v="FL"/>
    <s v="PINELLAS"/>
    <x v="0"/>
  </r>
  <r>
    <x v="0"/>
    <s v="FL0916NJ"/>
    <s v="FNOFF"/>
    <s v="RCG"/>
    <n v="780"/>
    <x v="0"/>
    <x v="0"/>
    <x v="0"/>
    <s v="FL"/>
    <s v="PINELLAS"/>
    <x v="0"/>
  </r>
  <r>
    <x v="0"/>
    <s v="FL6074MJ"/>
    <s v="GO FAST FISHING"/>
    <s v="RCG"/>
    <n v="663"/>
    <x v="0"/>
    <x v="0"/>
    <x v="0"/>
    <s v="FL"/>
    <s v="PINELLAS"/>
    <x v="0"/>
  </r>
  <r>
    <x v="0"/>
    <n v="1128930"/>
    <s v="GOOD NEWS"/>
    <s v="RCG"/>
    <n v="1373"/>
    <x v="0"/>
    <x v="0"/>
    <x v="0"/>
    <s v="FL"/>
    <s v="PINELLAS"/>
    <x v="0"/>
  </r>
  <r>
    <x v="0"/>
    <s v="FL5846MG"/>
    <s v="SECOND GENERATION"/>
    <s v="RCG"/>
    <n v="49"/>
    <x v="0"/>
    <x v="0"/>
    <x v="0"/>
    <s v="FL"/>
    <s v="MONROE"/>
    <x v="2"/>
  </r>
  <r>
    <x v="0"/>
    <s v="TX6945BL"/>
    <s v="SECOND LADY"/>
    <s v="RCG"/>
    <n v="791"/>
    <x v="0"/>
    <x v="0"/>
    <x v="0"/>
    <s v="TX"/>
    <s v="NUECES"/>
    <x v="4"/>
  </r>
  <r>
    <x v="0"/>
    <n v="1196390"/>
    <s v="GOT LIMIT"/>
    <s v="RCG"/>
    <n v="1036"/>
    <x v="0"/>
    <x v="0"/>
    <x v="0"/>
    <s v="FL"/>
    <s v="PINELLAS"/>
    <x v="0"/>
  </r>
  <r>
    <x v="0"/>
    <s v="FL8878JG"/>
    <s v="GOT ONE SPORTFISHING"/>
    <s v="RCG"/>
    <n v="837"/>
    <x v="0"/>
    <x v="0"/>
    <x v="0"/>
    <s v="FL"/>
    <s v="PINELLAS"/>
    <x v="0"/>
  </r>
  <r>
    <x v="0"/>
    <n v="1070185"/>
    <s v="GRASSHOPPER"/>
    <s v="RCG"/>
    <n v="1175"/>
    <x v="0"/>
    <x v="0"/>
    <x v="0"/>
    <s v="FL"/>
    <s v="PINELLAS"/>
    <x v="0"/>
  </r>
  <r>
    <x v="0"/>
    <s v="LA4767EP"/>
    <s v="SHAKA"/>
    <s v="RCG"/>
    <n v="55"/>
    <x v="0"/>
    <x v="0"/>
    <x v="0"/>
    <s v="LA"/>
    <s v="TERREBONNE"/>
    <x v="3"/>
  </r>
  <r>
    <x v="0"/>
    <s v="FL2810ML"/>
    <s v="SHAKA"/>
    <s v="RCG"/>
    <n v="1366"/>
    <x v="0"/>
    <x v="0"/>
    <x v="0"/>
    <s v="FL"/>
    <s v="OKALOOSA"/>
    <x v="1"/>
  </r>
  <r>
    <x v="0"/>
    <n v="950969"/>
    <s v="GYPSY"/>
    <s v="RCG"/>
    <n v="691"/>
    <x v="0"/>
    <x v="0"/>
    <x v="0"/>
    <s v="FL"/>
    <s v="PINELLAS"/>
    <x v="0"/>
  </r>
  <r>
    <x v="0"/>
    <n v="900347"/>
    <s v="GYSPY II"/>
    <s v="RCG"/>
    <n v="1396"/>
    <x v="0"/>
    <x v="0"/>
    <x v="0"/>
    <s v="FL"/>
    <s v="PINELLAS"/>
    <x v="0"/>
  </r>
  <r>
    <x v="0"/>
    <n v="634646"/>
    <s v="SHEARWATER"/>
    <s v="RCG"/>
    <n v="376"/>
    <x v="0"/>
    <x v="0"/>
    <x v="0"/>
    <s v="MS"/>
    <s v="JACKSON"/>
    <x v="6"/>
  </r>
  <r>
    <x v="0"/>
    <s v="TX7256BK"/>
    <s v="SHOCKWAVE"/>
    <s v="RCG"/>
    <n v="329"/>
    <x v="0"/>
    <x v="0"/>
    <x v="0"/>
    <s v="LA"/>
    <s v="PLAQUEMINES"/>
    <x v="3"/>
  </r>
  <r>
    <x v="0"/>
    <s v="FL2661MD"/>
    <s v="SHORT HOP"/>
    <s v="RCG"/>
    <n v="1200"/>
    <x v="0"/>
    <x v="0"/>
    <x v="0"/>
    <s v="FL"/>
    <s v="MONROE"/>
    <x v="2"/>
  </r>
  <r>
    <x v="0"/>
    <s v="FL2180NW"/>
    <s v="HOOK LINE &amp; STINKER"/>
    <s v="RCG"/>
    <n v="1340"/>
    <x v="0"/>
    <x v="0"/>
    <x v="0"/>
    <s v="FL"/>
    <s v="PINELLAS"/>
    <x v="0"/>
  </r>
  <r>
    <x v="0"/>
    <n v="1121499"/>
    <s v="SHOWTIME"/>
    <s v="RCG"/>
    <n v="161"/>
    <x v="0"/>
    <x v="0"/>
    <x v="0"/>
    <s v="FL"/>
    <s v="MONROE"/>
    <x v="2"/>
  </r>
  <r>
    <x v="0"/>
    <n v="956870"/>
    <s v="SHOWTIME"/>
    <s v="RCG"/>
    <n v="386"/>
    <x v="0"/>
    <x v="0"/>
    <x v="0"/>
    <s v="FL"/>
    <s v="BAY"/>
    <x v="1"/>
  </r>
  <r>
    <x v="0"/>
    <s v="FL5773NT"/>
    <s v="SHOWTIME"/>
    <s v="RCG"/>
    <n v="308"/>
    <x v="0"/>
    <x v="0"/>
    <x v="0"/>
    <s v="FL"/>
    <s v="OKALOOSA"/>
    <x v="1"/>
  </r>
  <r>
    <x v="0"/>
    <s v="LA3386FH"/>
    <s v="SHOWTIME"/>
    <s v="RCG"/>
    <n v="1155"/>
    <x v="0"/>
    <x v="0"/>
    <x v="0"/>
    <s v="LA"/>
    <s v="TERREBONNE"/>
    <x v="3"/>
  </r>
  <r>
    <x v="0"/>
    <n v="960672"/>
    <s v="HUSTLER"/>
    <s v="RCG"/>
    <n v="1040"/>
    <x v="0"/>
    <x v="0"/>
    <x v="0"/>
    <s v="FL"/>
    <s v="PINELLAS"/>
    <x v="0"/>
  </r>
  <r>
    <x v="0"/>
    <s v="TX5650ZA"/>
    <s v="SIDON"/>
    <s v="RCG"/>
    <n v="585"/>
    <x v="0"/>
    <x v="0"/>
    <x v="0"/>
    <s v="TX"/>
    <s v="JEFFERSON"/>
    <x v="4"/>
  </r>
  <r>
    <x v="0"/>
    <s v="LA5237FB"/>
    <s v="SILVER BULLET"/>
    <s v="RCG"/>
    <n v="56"/>
    <x v="0"/>
    <x v="0"/>
    <x v="0"/>
    <s v="LA"/>
    <s v="TERREBONNE"/>
    <x v="3"/>
  </r>
  <r>
    <x v="0"/>
    <s v="FL6306PD"/>
    <s v="SILVER HOOK"/>
    <s v="RCG"/>
    <n v="344"/>
    <x v="0"/>
    <x v="0"/>
    <x v="0"/>
    <s v="FL"/>
    <s v="OKALOOSA"/>
    <x v="1"/>
  </r>
  <r>
    <x v="0"/>
    <s v="FL9688NL"/>
    <s v="ISLAND LURE"/>
    <s v="RCG"/>
    <n v="1151"/>
    <x v="0"/>
    <x v="0"/>
    <x v="0"/>
    <s v="FL"/>
    <s v="PINELLAS"/>
    <x v="0"/>
  </r>
  <r>
    <x v="0"/>
    <s v="FL5986DB"/>
    <s v="SILVER MINNOW"/>
    <s v="RCG"/>
    <n v="105"/>
    <x v="0"/>
    <x v="0"/>
    <x v="0"/>
    <s v="FL"/>
    <s v="OKALOOSA"/>
    <x v="1"/>
  </r>
  <r>
    <x v="0"/>
    <s v="FL5542MS"/>
    <s v="JAMES GANG CHARTERS"/>
    <s v="RCG"/>
    <n v="63"/>
    <x v="0"/>
    <x v="0"/>
    <x v="0"/>
    <s v="FL"/>
    <s v="PINELLAS"/>
    <x v="0"/>
  </r>
  <r>
    <x v="0"/>
    <n v="1152994"/>
    <s v="JAWBREAKER"/>
    <s v="RCG"/>
    <n v="1512"/>
    <x v="0"/>
    <x v="0"/>
    <x v="0"/>
    <s v="FL"/>
    <s v="PINELLAS"/>
    <x v="0"/>
  </r>
  <r>
    <x v="0"/>
    <n v="1170925"/>
    <s v="JAWS TOO"/>
    <s v="RCG"/>
    <n v="1523"/>
    <x v="0"/>
    <x v="0"/>
    <x v="0"/>
    <s v="FL"/>
    <s v="PINELLAS"/>
    <x v="0"/>
  </r>
  <r>
    <x v="0"/>
    <n v="1219731"/>
    <s v="SIX PACKED"/>
    <s v="RCG"/>
    <n v="781"/>
    <x v="0"/>
    <x v="0"/>
    <x v="0"/>
    <s v="AL"/>
    <s v="BALDWIN"/>
    <x v="7"/>
  </r>
  <r>
    <x v="0"/>
    <s v="FL9459NG"/>
    <s v="SIX SHOOTER"/>
    <s v="RCG"/>
    <n v="132"/>
    <x v="0"/>
    <x v="0"/>
    <x v="0"/>
    <s v="FL"/>
    <s v="ESCAMBIA"/>
    <x v="1"/>
  </r>
  <r>
    <x v="0"/>
    <s v="TX4682AF"/>
    <s v="SIZE MATTERS"/>
    <s v="RCG"/>
    <n v="960"/>
    <x v="0"/>
    <x v="0"/>
    <x v="0"/>
    <s v="TX"/>
    <s v="BRAZORIA"/>
    <x v="4"/>
  </r>
  <r>
    <x v="0"/>
    <s v="LA1457GC"/>
    <s v="SKEETER"/>
    <s v="RCG"/>
    <n v="1534"/>
    <x v="0"/>
    <x v="0"/>
    <x v="0"/>
    <s v="LA"/>
    <s v="PLAQUEMINES"/>
    <x v="3"/>
  </r>
  <r>
    <x v="0"/>
    <n v="1220299"/>
    <s v="SKIP IT"/>
    <s v="RCG"/>
    <n v="483"/>
    <x v="0"/>
    <x v="0"/>
    <x v="0"/>
    <s v="AL"/>
    <s v="MOBILE"/>
    <x v="7"/>
  </r>
  <r>
    <x v="0"/>
    <s v="AL1064MV"/>
    <s v="SKYS THE LIMIT"/>
    <s v="RCG"/>
    <n v="1669"/>
    <x v="0"/>
    <x v="0"/>
    <x v="0"/>
    <s v="AL"/>
    <s v="BALDWIN"/>
    <x v="7"/>
  </r>
  <r>
    <x v="0"/>
    <s v="FL5636EC"/>
    <s v="SLICE OF HEAVEN"/>
    <s v="RCG"/>
    <n v="241"/>
    <x v="0"/>
    <x v="0"/>
    <x v="0"/>
    <s v="FL"/>
    <s v="BAY"/>
    <x v="1"/>
  </r>
  <r>
    <x v="0"/>
    <s v="FL4909PT"/>
    <s v="SNAKE DANCER"/>
    <s v="RCG"/>
    <n v="619"/>
    <x v="0"/>
    <x v="0"/>
    <x v="0"/>
    <s v="FL"/>
    <s v="PALM BEACH"/>
    <x v="5"/>
  </r>
  <r>
    <x v="0"/>
    <s v="FL5930KE"/>
    <s v="K O KID TOO"/>
    <s v="RCG"/>
    <n v="355"/>
    <x v="0"/>
    <x v="0"/>
    <x v="0"/>
    <s v="FL"/>
    <s v="PINELLAS"/>
    <x v="0"/>
  </r>
  <r>
    <x v="0"/>
    <n v="695725"/>
    <s v="SNAPPER II"/>
    <s v="RCG"/>
    <n v="768"/>
    <x v="0"/>
    <x v="0"/>
    <x v="0"/>
    <s v="FL"/>
    <s v="MONROE"/>
    <x v="2"/>
  </r>
  <r>
    <x v="0"/>
    <n v="1113500"/>
    <s v="SNAPPER TRAPPER"/>
    <s v="RCG"/>
    <n v="1138"/>
    <x v="0"/>
    <x v="0"/>
    <x v="0"/>
    <s v="FL"/>
    <s v="ESCAMBIA"/>
    <x v="1"/>
  </r>
  <r>
    <x v="0"/>
    <n v="1197174"/>
    <s v="LADY GODIVA"/>
    <s v="RCG"/>
    <n v="263"/>
    <x v="0"/>
    <x v="0"/>
    <x v="0"/>
    <s v="FL"/>
    <s v="PINELLAS"/>
    <x v="0"/>
  </r>
  <r>
    <x v="0"/>
    <s v="FL7248LZ"/>
    <s v="SOMEDAY LADY"/>
    <s v="RCG"/>
    <n v="592"/>
    <x v="0"/>
    <x v="0"/>
    <x v="0"/>
    <s v="FL"/>
    <s v="BAY"/>
    <x v="1"/>
  </r>
  <r>
    <x v="0"/>
    <s v="FL7857HR"/>
    <s v="SONI"/>
    <s v="RCG"/>
    <n v="1402"/>
    <x v="0"/>
    <x v="0"/>
    <x v="0"/>
    <s v="FL"/>
    <s v="BAY"/>
    <x v="1"/>
  </r>
  <r>
    <x v="0"/>
    <s v="FL6108MC"/>
    <s v="SOUTH BOUND"/>
    <s v="RCG"/>
    <n v="624"/>
    <x v="0"/>
    <x v="0"/>
    <x v="0"/>
    <s v="FL"/>
    <s v="BAY"/>
    <x v="1"/>
  </r>
  <r>
    <x v="0"/>
    <n v="630346"/>
    <s v="SOUTHBOUND"/>
    <s v="RCG"/>
    <n v="1404"/>
    <x v="0"/>
    <x v="0"/>
    <x v="0"/>
    <s v="FL"/>
    <s v="MONROE"/>
    <x v="2"/>
  </r>
  <r>
    <x v="0"/>
    <n v="572961"/>
    <s v="SOUTHERN DAWN"/>
    <s v="RCG"/>
    <n v="665"/>
    <x v="0"/>
    <x v="0"/>
    <x v="0"/>
    <s v="FL"/>
    <s v="BAY"/>
    <x v="1"/>
  </r>
  <r>
    <x v="0"/>
    <n v="292658"/>
    <s v="SOUTHERN HOOKER"/>
    <s v="RCG"/>
    <n v="220"/>
    <x v="0"/>
    <x v="0"/>
    <x v="0"/>
    <s v="FL"/>
    <s v="BAY"/>
    <x v="1"/>
  </r>
  <r>
    <x v="0"/>
    <n v="1029566"/>
    <s v="SOUTHERN LADY"/>
    <s v="RCG"/>
    <n v="1597"/>
    <x v="0"/>
    <x v="0"/>
    <x v="0"/>
    <s v="FL"/>
    <s v="GULF"/>
    <x v="1"/>
  </r>
  <r>
    <x v="0"/>
    <n v="970594"/>
    <s v="LAYLOW"/>
    <s v="RCG"/>
    <n v="1445"/>
    <x v="0"/>
    <x v="0"/>
    <x v="0"/>
    <s v="FL"/>
    <s v="PINELLAS"/>
    <x v="0"/>
  </r>
  <r>
    <x v="0"/>
    <s v="TX4213KH"/>
    <s v="SOUTHERN PRIDE"/>
    <s v="RCG"/>
    <n v="1462"/>
    <x v="0"/>
    <x v="0"/>
    <x v="0"/>
    <s v="TX"/>
    <s v="SAN PATRICIO"/>
    <x v="4"/>
  </r>
  <r>
    <x v="0"/>
    <s v="FL2999PK"/>
    <s v="SOUTHPAW"/>
    <s v="HRCG"/>
    <n v="1271"/>
    <x v="0"/>
    <x v="0"/>
    <x v="0"/>
    <s v="FL"/>
    <s v="BAY"/>
    <x v="1"/>
  </r>
  <r>
    <x v="0"/>
    <s v="FL9947GE"/>
    <s v="LOADED DOWN"/>
    <s v="RCG"/>
    <n v="450"/>
    <x v="6"/>
    <x v="0"/>
    <x v="0"/>
    <s v="FL"/>
    <s v="PINELLAS"/>
    <x v="0"/>
  </r>
  <r>
    <x v="0"/>
    <s v="TX9405BH"/>
    <s v="SPEAR CAT"/>
    <s v="RCG"/>
    <n v="199"/>
    <x v="0"/>
    <x v="0"/>
    <x v="0"/>
    <s v="TX"/>
    <s v="BRAZORIA"/>
    <x v="4"/>
  </r>
  <r>
    <x v="0"/>
    <s v="FL7752NB"/>
    <s v="SPEAR ONE"/>
    <s v="RCG"/>
    <n v="5"/>
    <x v="0"/>
    <x v="0"/>
    <x v="0"/>
    <s v="FL"/>
    <s v="MONROE"/>
    <x v="2"/>
  </r>
  <r>
    <x v="0"/>
    <n v="553741"/>
    <s v="SPECIAL K"/>
    <s v="RCG"/>
    <n v="440"/>
    <x v="0"/>
    <x v="0"/>
    <x v="0"/>
    <s v="FL"/>
    <s v="OKALOOSA"/>
    <x v="1"/>
  </r>
  <r>
    <x v="0"/>
    <s v="FL0986MM"/>
    <s v="LOVE OFFSHORE"/>
    <s v="RCG"/>
    <n v="191"/>
    <x v="0"/>
    <x v="0"/>
    <x v="0"/>
    <s v="FL"/>
    <s v="PINELLAS"/>
    <x v="0"/>
  </r>
  <r>
    <x v="0"/>
    <s v="FL7103PV"/>
    <s v="SPINDRIFT"/>
    <s v="RCG"/>
    <n v="786"/>
    <x v="0"/>
    <x v="0"/>
    <x v="0"/>
    <s v="FL"/>
    <s v="MONROE"/>
    <x v="2"/>
  </r>
  <r>
    <x v="0"/>
    <s v="FL2610LW"/>
    <s v="SPLIT DECISION"/>
    <s v="RCG"/>
    <n v="1385"/>
    <x v="0"/>
    <x v="0"/>
    <x v="0"/>
    <s v="FL"/>
    <s v="OKALOOSA"/>
    <x v="1"/>
  </r>
  <r>
    <x v="0"/>
    <s v="FL4640HY"/>
    <s v="LUCKY STRIKE"/>
    <s v="RCG"/>
    <n v="630"/>
    <x v="0"/>
    <x v="0"/>
    <x v="0"/>
    <s v="FL"/>
    <s v="PINELLAS"/>
    <x v="0"/>
  </r>
  <r>
    <x v="0"/>
    <n v="1111545"/>
    <s v="LUCKY TOO III"/>
    <s v="RCG"/>
    <n v="73"/>
    <x v="0"/>
    <x v="0"/>
    <x v="0"/>
    <s v="FL"/>
    <s v="PINELLAS"/>
    <x v="0"/>
  </r>
  <r>
    <x v="0"/>
    <n v="922948"/>
    <s v="STANDAMAN"/>
    <s v="RCG"/>
    <n v="1009"/>
    <x v="0"/>
    <x v="0"/>
    <x v="0"/>
    <s v="TX"/>
    <s v="NUECES"/>
    <x v="4"/>
  </r>
  <r>
    <x v="0"/>
    <s v="LA1559AT"/>
    <s v="STARFISHER"/>
    <s v="RCG"/>
    <n v="1367"/>
    <x v="0"/>
    <x v="0"/>
    <x v="0"/>
    <s v="LA"/>
    <s v="EAST BATON ROUGE"/>
    <x v="3"/>
  </r>
  <r>
    <x v="0"/>
    <s v="FL7060HK"/>
    <s v="MAIN SQUEEZE"/>
    <s v="RCG"/>
    <n v="914"/>
    <x v="0"/>
    <x v="0"/>
    <x v="0"/>
    <s v="FL"/>
    <s v="PINELLAS"/>
    <x v="0"/>
  </r>
  <r>
    <x v="0"/>
    <s v="FL7658NY"/>
    <s v="STARS AND STRIPES"/>
    <s v="RCG"/>
    <n v="68"/>
    <x v="0"/>
    <x v="0"/>
    <x v="0"/>
    <s v="FL"/>
    <s v="OKALOOSA"/>
    <x v="1"/>
  </r>
  <r>
    <x v="0"/>
    <s v="LA2036GE"/>
    <s v="STEADY CURRENT"/>
    <s v="RCG"/>
    <n v="924"/>
    <x v="0"/>
    <x v="0"/>
    <x v="0"/>
    <s v="LA"/>
    <s v="LAFAYETTE"/>
    <x v="3"/>
  </r>
  <r>
    <x v="0"/>
    <n v="947389"/>
    <s v="STELLUNA"/>
    <s v="RCG"/>
    <n v="123"/>
    <x v="0"/>
    <x v="0"/>
    <x v="0"/>
    <s v="FL"/>
    <s v="OKALOOSA"/>
    <x v="1"/>
  </r>
  <r>
    <x v="0"/>
    <n v="689131"/>
    <s v="STEPHANIE"/>
    <s v="RCG"/>
    <n v="937"/>
    <x v="0"/>
    <x v="0"/>
    <x v="0"/>
    <s v="FL"/>
    <s v="MONROE"/>
    <x v="2"/>
  </r>
  <r>
    <x v="0"/>
    <n v="1064919"/>
    <s v="MISS BEHAVIN"/>
    <s v="RCG"/>
    <n v="1174"/>
    <x v="0"/>
    <x v="0"/>
    <x v="0"/>
    <s v="FL"/>
    <s v="PINELLAS"/>
    <x v="0"/>
  </r>
  <r>
    <x v="0"/>
    <s v="FL9678RZ"/>
    <s v="STINGRAY"/>
    <s v="RCG"/>
    <n v="1389"/>
    <x v="0"/>
    <x v="0"/>
    <x v="0"/>
    <s v="FL"/>
    <s v="BAY"/>
    <x v="1"/>
  </r>
  <r>
    <x v="0"/>
    <s v="FL8983LE"/>
    <s v="MISS CLEARWATER"/>
    <s v="RCG"/>
    <n v="1142"/>
    <x v="0"/>
    <x v="0"/>
    <x v="0"/>
    <s v="FL"/>
    <s v="PINELLAS"/>
    <x v="0"/>
  </r>
  <r>
    <x v="0"/>
    <s v="FL5419HM"/>
    <s v="MIXED BAG"/>
    <s v="RCG"/>
    <n v="1533"/>
    <x v="0"/>
    <x v="0"/>
    <x v="0"/>
    <s v="FL"/>
    <s v="PINELLAS"/>
    <x v="0"/>
  </r>
  <r>
    <x v="0"/>
    <s v="AL2241LB"/>
    <s v="STRAY DOG"/>
    <s v="RCG"/>
    <n v="1449"/>
    <x v="0"/>
    <x v="0"/>
    <x v="0"/>
    <s v="AL"/>
    <s v="BALDWIN"/>
    <x v="7"/>
  </r>
  <r>
    <x v="0"/>
    <n v="1034534"/>
    <s v="STRESS MANAGEMENT"/>
    <s v="RCG"/>
    <n v="804"/>
    <x v="0"/>
    <x v="0"/>
    <x v="0"/>
    <s v="LA"/>
    <s v="ORLEANS"/>
    <x v="3"/>
  </r>
  <r>
    <x v="0"/>
    <n v="572965"/>
    <s v="STRICTLY BUSINESS"/>
    <s v="RCG"/>
    <n v="935"/>
    <x v="0"/>
    <x v="0"/>
    <x v="0"/>
    <s v="MS"/>
    <s v="HARRISON"/>
    <x v="6"/>
  </r>
  <r>
    <x v="0"/>
    <s v="FL0341NC"/>
    <s v="MIXED BAG III"/>
    <s v="RCG"/>
    <n v="1528"/>
    <x v="0"/>
    <x v="0"/>
    <x v="0"/>
    <s v="FL"/>
    <s v="PINELLAS"/>
    <x v="0"/>
  </r>
  <r>
    <x v="0"/>
    <n v="930976"/>
    <s v="STRIKE ZONE TOO"/>
    <s v="RCG"/>
    <n v="383"/>
    <x v="0"/>
    <x v="0"/>
    <x v="0"/>
    <s v="LA"/>
    <s v="ST TAMMANY"/>
    <x v="3"/>
  </r>
  <r>
    <x v="0"/>
    <n v="536272"/>
    <s v="STRIKER"/>
    <s v="RCG"/>
    <n v="1381"/>
    <x v="0"/>
    <x v="0"/>
    <x v="0"/>
    <s v="FL"/>
    <s v="OKALOOSA"/>
    <x v="1"/>
  </r>
  <r>
    <x v="0"/>
    <s v="LA6968EP"/>
    <s v="STRIKER"/>
    <s v="RCG"/>
    <n v="57"/>
    <x v="0"/>
    <x v="0"/>
    <x v="0"/>
    <s v="LA"/>
    <s v="TERREBONNE"/>
    <x v="3"/>
  </r>
  <r>
    <x v="0"/>
    <s v="FL8022GP"/>
    <s v="SUMMER BREEZE"/>
    <s v="RCG"/>
    <n v="1203"/>
    <x v="0"/>
    <x v="0"/>
    <x v="0"/>
    <s v="FL"/>
    <s v="OKALOOSA"/>
    <x v="1"/>
  </r>
  <r>
    <x v="0"/>
    <n v="642030"/>
    <s v="SUMMER DREAMS"/>
    <s v="RCG"/>
    <n v="81"/>
    <x v="0"/>
    <x v="0"/>
    <x v="0"/>
    <s v="AL"/>
    <s v="MOBILE"/>
    <x v="7"/>
  </r>
  <r>
    <x v="0"/>
    <n v="947756"/>
    <s v="SUMMER HUNTER"/>
    <s v="RCG"/>
    <n v="42"/>
    <x v="0"/>
    <x v="0"/>
    <x v="0"/>
    <s v="AL"/>
    <s v="BALDWIN"/>
    <x v="7"/>
  </r>
  <r>
    <x v="0"/>
    <s v="FL0259ML"/>
    <s v="MONEY SHOT"/>
    <s v="RCG"/>
    <n v="236"/>
    <x v="0"/>
    <x v="0"/>
    <x v="0"/>
    <s v="FL"/>
    <s v="PINELLAS"/>
    <x v="0"/>
  </r>
  <r>
    <x v="0"/>
    <n v="642999"/>
    <s v="MRS HUB"/>
    <s v="RCG"/>
    <n v="534"/>
    <x v="0"/>
    <x v="0"/>
    <x v="0"/>
    <s v="FL"/>
    <s v="PINELLAS"/>
    <x v="0"/>
  </r>
  <r>
    <x v="0"/>
    <s v="FL9693LY"/>
    <s v="SUN DANCER"/>
    <s v="RCG"/>
    <n v="1298"/>
    <x v="0"/>
    <x v="0"/>
    <x v="0"/>
    <s v="FL"/>
    <s v="MONROE"/>
    <x v="2"/>
  </r>
  <r>
    <x v="0"/>
    <n v="1086300"/>
    <s v="NENA V"/>
    <s v="RCG"/>
    <n v="1459"/>
    <x v="0"/>
    <x v="0"/>
    <x v="0"/>
    <s v="FL"/>
    <s v="PINELLAS"/>
    <x v="0"/>
  </r>
  <r>
    <x v="0"/>
    <n v="1180044"/>
    <s v="SUPER BOWL FISHING"/>
    <s v="RCG"/>
    <n v="456"/>
    <x v="0"/>
    <x v="0"/>
    <x v="0"/>
    <s v="FL"/>
    <s v="ESCAMBIA"/>
    <x v="1"/>
  </r>
  <r>
    <x v="0"/>
    <s v="FL0735PG"/>
    <s v="NEVER FEHLS"/>
    <s v="RCG"/>
    <n v="788"/>
    <x v="0"/>
    <x v="0"/>
    <x v="0"/>
    <s v="FL"/>
    <s v="PINELLAS"/>
    <x v="0"/>
  </r>
  <r>
    <x v="0"/>
    <s v="FL3862PW"/>
    <s v="SUPER GROUPER"/>
    <s v="RCG"/>
    <n v="1308"/>
    <x v="0"/>
    <x v="0"/>
    <x v="0"/>
    <s v="FL"/>
    <s v="MONROE"/>
    <x v="2"/>
  </r>
  <r>
    <x v="0"/>
    <n v="1269394"/>
    <s v="SUPER STRIKE"/>
    <s v="RCG"/>
    <n v="1211"/>
    <x v="0"/>
    <x v="0"/>
    <x v="0"/>
    <s v="LA"/>
    <s v="PLAQUEMINES"/>
    <x v="3"/>
  </r>
  <r>
    <x v="0"/>
    <n v="1272248"/>
    <s v="SUPER STRIKE 7"/>
    <s v="RCG"/>
    <n v="801"/>
    <x v="0"/>
    <x v="0"/>
    <x v="0"/>
    <s v="LA"/>
    <s v="PLAQUEMINES"/>
    <x v="3"/>
  </r>
  <r>
    <x v="0"/>
    <n v="1206315"/>
    <s v="SUPER STRIKE V"/>
    <s v="RCG"/>
    <n v="520"/>
    <x v="0"/>
    <x v="0"/>
    <x v="0"/>
    <s v="LA"/>
    <s v="PLAQUEMINES"/>
    <x v="3"/>
  </r>
  <r>
    <x v="0"/>
    <n v="1265348"/>
    <s v="SUPER STRIKE X"/>
    <s v="RCG"/>
    <n v="532"/>
    <x v="0"/>
    <x v="0"/>
    <x v="0"/>
    <s v="LA"/>
    <s v="PLAQUEMINES"/>
    <x v="3"/>
  </r>
  <r>
    <x v="0"/>
    <s v="FL2339NR"/>
    <s v="SUPERFISH I"/>
    <s v="RCG"/>
    <n v="1397"/>
    <x v="0"/>
    <x v="0"/>
    <x v="0"/>
    <s v="FL"/>
    <s v="MONROE"/>
    <x v="2"/>
  </r>
  <r>
    <x v="0"/>
    <n v="554306"/>
    <s v="SURE LURE"/>
    <s v="RCG"/>
    <n v="737"/>
    <x v="0"/>
    <x v="0"/>
    <x v="0"/>
    <s v="FL"/>
    <s v="OKALOOSA"/>
    <x v="1"/>
  </r>
  <r>
    <x v="0"/>
    <s v="FL5583NT"/>
    <s v="NO BONES"/>
    <s v="RCG"/>
    <n v="533"/>
    <x v="0"/>
    <x v="0"/>
    <x v="0"/>
    <s v="FL"/>
    <s v="PINELLAS"/>
    <x v="0"/>
  </r>
  <r>
    <x v="0"/>
    <s v="FL1613NP"/>
    <s v="PARKER"/>
    <s v="RCG"/>
    <n v="358"/>
    <x v="0"/>
    <x v="0"/>
    <x v="0"/>
    <s v="FL"/>
    <s v="PINELLAS"/>
    <x v="0"/>
  </r>
  <r>
    <x v="0"/>
    <s v="FL7313LV"/>
    <s v="PISTOLERO"/>
    <s v="RCG"/>
    <n v="1563"/>
    <x v="0"/>
    <x v="0"/>
    <x v="0"/>
    <s v="FL"/>
    <s v="PINELLAS"/>
    <x v="0"/>
  </r>
  <r>
    <x v="0"/>
    <n v="1210168"/>
    <s v="SWEAT SHOP"/>
    <s v="RCG"/>
    <n v="985"/>
    <x v="0"/>
    <x v="0"/>
    <x v="0"/>
    <s v="LA"/>
    <s v="PLAQUEMINES"/>
    <x v="3"/>
  </r>
  <r>
    <x v="0"/>
    <n v="960546"/>
    <s v="SWEET WILLIAM III"/>
    <s v="RCG"/>
    <n v="803"/>
    <x v="0"/>
    <x v="0"/>
    <x v="0"/>
    <s v="FL"/>
    <s v="OKALOOSA"/>
    <x v="1"/>
  </r>
  <r>
    <x v="0"/>
    <s v="FL8519NA"/>
    <s v="SWORD A CRAZY"/>
    <s v="RCG"/>
    <n v="648"/>
    <x v="0"/>
    <x v="0"/>
    <x v="0"/>
    <s v="FL"/>
    <s v="BAY"/>
    <x v="1"/>
  </r>
  <r>
    <x v="0"/>
    <n v="592161"/>
    <s v="SYL"/>
    <s v="RCG"/>
    <n v="1141"/>
    <x v="0"/>
    <x v="0"/>
    <x v="0"/>
    <s v="MS"/>
    <s v="HARRISON"/>
    <x v="6"/>
  </r>
  <r>
    <x v="0"/>
    <s v="AL1204LR"/>
    <s v="T SQUARE"/>
    <s v="RCG"/>
    <n v="1194"/>
    <x v="0"/>
    <x v="0"/>
    <x v="0"/>
    <s v="AL"/>
    <s v="MOBILE"/>
    <x v="7"/>
  </r>
  <r>
    <x v="0"/>
    <s v="FL5666CE"/>
    <s v="T ZYDECO"/>
    <s v="RCG"/>
    <n v="963"/>
    <x v="0"/>
    <x v="0"/>
    <x v="0"/>
    <s v="FL"/>
    <s v="MONROE"/>
    <x v="2"/>
  </r>
  <r>
    <x v="0"/>
    <s v="AL2269LL"/>
    <s v="TACKY JACKS"/>
    <s v="RCG"/>
    <n v="1182"/>
    <x v="0"/>
    <x v="0"/>
    <x v="0"/>
    <s v="AL"/>
    <s v="BALDWIN"/>
    <x v="7"/>
  </r>
  <r>
    <x v="0"/>
    <n v="1215755"/>
    <s v="TAILWHIPPED II"/>
    <s v="RCG"/>
    <n v="1066"/>
    <x v="0"/>
    <x v="0"/>
    <x v="0"/>
    <s v="LA"/>
    <s v="PLAQUEMINES"/>
    <x v="3"/>
  </r>
  <r>
    <x v="0"/>
    <s v="FL0153RB"/>
    <s v="PLAYIN HOOKY"/>
    <s v="RCG"/>
    <n v="350"/>
    <x v="0"/>
    <x v="0"/>
    <x v="0"/>
    <s v="FL"/>
    <s v="PINELLAS"/>
    <x v="0"/>
  </r>
  <r>
    <x v="0"/>
    <n v="1105408"/>
    <s v="TAR BABY"/>
    <s v="RCG"/>
    <n v="1494"/>
    <x v="0"/>
    <x v="0"/>
    <x v="0"/>
    <s v="FL"/>
    <s v="BAY"/>
    <x v="1"/>
  </r>
  <r>
    <x v="0"/>
    <s v="FL8897NJ"/>
    <s v="PLUNGER"/>
    <s v="RCG"/>
    <n v="1559"/>
    <x v="0"/>
    <x v="0"/>
    <x v="0"/>
    <s v="FL"/>
    <s v="PINELLAS"/>
    <x v="0"/>
  </r>
  <r>
    <x v="0"/>
    <s v="FL9312NA"/>
    <s v="PURA VIDA"/>
    <s v="RCG"/>
    <n v="97"/>
    <x v="0"/>
    <x v="0"/>
    <x v="0"/>
    <s v="FL"/>
    <s v="PINELLAS"/>
    <x v="0"/>
  </r>
  <r>
    <x v="0"/>
    <s v="FL0271PA"/>
    <s v="REEF PASSAGE"/>
    <s v="RCG"/>
    <n v="39"/>
    <x v="0"/>
    <x v="0"/>
    <x v="0"/>
    <s v="FL"/>
    <s v="PINELLAS"/>
    <x v="0"/>
  </r>
  <r>
    <x v="0"/>
    <s v="FL0301RZ"/>
    <s v="REEF RAIDER II"/>
    <s v="RCG"/>
    <n v="1650"/>
    <x v="0"/>
    <x v="0"/>
    <x v="0"/>
    <s v="FL"/>
    <s v="PINELLAS"/>
    <x v="0"/>
  </r>
  <r>
    <x v="0"/>
    <n v="1032091"/>
    <s v="TEQUILA SUNRISE"/>
    <s v="RCG"/>
    <n v="1574"/>
    <x v="0"/>
    <x v="0"/>
    <x v="0"/>
    <s v="TX"/>
    <s v="GALVESTON"/>
    <x v="4"/>
  </r>
  <r>
    <x v="0"/>
    <n v="1155810"/>
    <s v="TEXAN"/>
    <s v="RCG"/>
    <n v="612"/>
    <x v="0"/>
    <x v="0"/>
    <x v="0"/>
    <s v="TX"/>
    <s v="NUECES"/>
    <x v="4"/>
  </r>
  <r>
    <x v="0"/>
    <s v="TX2766AV"/>
    <s v="TEXAS BET"/>
    <s v="RCG"/>
    <n v="268"/>
    <x v="0"/>
    <x v="0"/>
    <x v="0"/>
    <s v="TX"/>
    <s v="ARANSAS"/>
    <x v="4"/>
  </r>
  <r>
    <x v="0"/>
    <s v="TX6430BK"/>
    <s v="THE 36 CONTENDER"/>
    <s v="RCG"/>
    <n v="1017"/>
    <x v="0"/>
    <x v="0"/>
    <x v="0"/>
    <s v="TX"/>
    <s v="GALVESTON"/>
    <x v="4"/>
  </r>
  <r>
    <x v="0"/>
    <s v="FL4144LK"/>
    <s v="REEL CRAZY"/>
    <s v="RCG"/>
    <n v="173"/>
    <x v="0"/>
    <x v="0"/>
    <x v="0"/>
    <s v="FL"/>
    <s v="PINELLAS"/>
    <x v="0"/>
  </r>
  <r>
    <x v="0"/>
    <n v="1192239"/>
    <s v="THE ERASER"/>
    <s v="RCG"/>
    <n v="1107"/>
    <x v="0"/>
    <x v="0"/>
    <x v="0"/>
    <s v="LA"/>
    <s v="CALCASIEU"/>
    <x v="3"/>
  </r>
  <r>
    <x v="0"/>
    <n v="586553"/>
    <s v="THE IRISH ANNE"/>
    <s v="RCG"/>
    <n v="1329"/>
    <x v="0"/>
    <x v="0"/>
    <x v="0"/>
    <s v="TX"/>
    <s v="CAMERON"/>
    <x v="4"/>
  </r>
  <r>
    <x v="0"/>
    <s v="TX3074JD"/>
    <s v="THE KATS MEOW"/>
    <s v="RCG"/>
    <n v="614"/>
    <x v="0"/>
    <x v="0"/>
    <x v="0"/>
    <s v="TX"/>
    <s v="GALVESTON"/>
    <x v="4"/>
  </r>
  <r>
    <x v="0"/>
    <n v="608687"/>
    <s v="REEL DEAL"/>
    <s v="RCG"/>
    <n v="544"/>
    <x v="0"/>
    <x v="0"/>
    <x v="0"/>
    <s v="FL"/>
    <s v="PINELLAS"/>
    <x v="0"/>
  </r>
  <r>
    <x v="0"/>
    <s v="FL3828RY"/>
    <s v="THE SKIFF"/>
    <s v="HRCG"/>
    <n v="1692"/>
    <x v="29"/>
    <x v="0"/>
    <x v="0"/>
    <s v="FL"/>
    <s v="BAY"/>
    <x v="1"/>
  </r>
  <r>
    <x v="0"/>
    <n v="1027439"/>
    <s v="THERAPY I"/>
    <s v="RCG"/>
    <n v="1368"/>
    <x v="0"/>
    <x v="0"/>
    <x v="0"/>
    <s v="AL"/>
    <s v="MOBILE"/>
    <x v="7"/>
  </r>
  <r>
    <x v="0"/>
    <s v="MI2526BF"/>
    <s v="THREE SON V"/>
    <s v="HRCG"/>
    <n v="1269"/>
    <x v="0"/>
    <x v="0"/>
    <x v="0"/>
    <s v="MS"/>
    <s v="HARRISON"/>
    <x v="6"/>
  </r>
  <r>
    <x v="0"/>
    <n v="690785"/>
    <s v="THREE SONS IV"/>
    <s v="RCG"/>
    <n v="12"/>
    <x v="0"/>
    <x v="0"/>
    <x v="0"/>
    <s v="MS"/>
    <s v="HARRISON"/>
    <x v="6"/>
  </r>
  <r>
    <x v="0"/>
    <s v="FL1250LU"/>
    <s v="REEL DEAL II"/>
    <s v="RCG"/>
    <n v="182"/>
    <x v="0"/>
    <x v="0"/>
    <x v="0"/>
    <s v="FL"/>
    <s v="PINELLAS"/>
    <x v="0"/>
  </r>
  <r>
    <x v="0"/>
    <n v="1165761"/>
    <s v="TICA RICA"/>
    <s v="RCG"/>
    <n v="458"/>
    <x v="0"/>
    <x v="0"/>
    <x v="0"/>
    <s v="TX"/>
    <s v="NUECES"/>
    <x v="4"/>
  </r>
  <r>
    <x v="0"/>
    <s v="FL4652JP"/>
    <s v="REEL LUCKY"/>
    <s v="RCG"/>
    <n v="1016"/>
    <x v="0"/>
    <x v="0"/>
    <x v="0"/>
    <s v="FL"/>
    <s v="PINELLAS"/>
    <x v="0"/>
  </r>
  <r>
    <x v="0"/>
    <s v="FL3887MA"/>
    <s v="ROUSTABOUT"/>
    <s v="RCG"/>
    <n v="909"/>
    <x v="0"/>
    <x v="0"/>
    <x v="0"/>
    <s v="FL"/>
    <s v="PINELLAS"/>
    <x v="0"/>
  </r>
  <r>
    <x v="0"/>
    <s v="FL5571LP"/>
    <s v="RUTHLESS"/>
    <s v="RCG"/>
    <n v="890"/>
    <x v="0"/>
    <x v="0"/>
    <x v="0"/>
    <s v="FL"/>
    <s v="PINELLAS"/>
    <x v="0"/>
  </r>
  <r>
    <x v="0"/>
    <n v="670412"/>
    <s v="SALTY CONFUSION"/>
    <s v="RCG"/>
    <n v="1491"/>
    <x v="0"/>
    <x v="0"/>
    <x v="0"/>
    <s v="FL"/>
    <s v="PINELLAS"/>
    <x v="0"/>
  </r>
  <r>
    <x v="0"/>
    <s v="FL3055LS"/>
    <s v="TIGHTLINES"/>
    <s v="RCG"/>
    <n v="479"/>
    <x v="0"/>
    <x v="0"/>
    <x v="0"/>
    <s v="FL"/>
    <s v="MONROE"/>
    <x v="2"/>
  </r>
  <r>
    <x v="0"/>
    <n v="971848"/>
    <s v="SCUBA LOU"/>
    <s v="RCG"/>
    <n v="1287"/>
    <x v="8"/>
    <x v="0"/>
    <x v="0"/>
    <s v="FL"/>
    <s v="PINELLAS"/>
    <x v="0"/>
  </r>
  <r>
    <x v="0"/>
    <s v="TX8524FK"/>
    <s v="TINY DANCER"/>
    <s v="RCG"/>
    <n v="888"/>
    <x v="0"/>
    <x v="0"/>
    <x v="0"/>
    <s v="TX"/>
    <s v="GALVESTON"/>
    <x v="4"/>
  </r>
  <r>
    <x v="0"/>
    <s v="FL0342JR"/>
    <s v="SEA FEVER"/>
    <s v="RCG"/>
    <n v="1043"/>
    <x v="0"/>
    <x v="0"/>
    <x v="0"/>
    <s v="FL"/>
    <s v="PINELLAS"/>
    <x v="0"/>
  </r>
  <r>
    <x v="0"/>
    <n v="501926"/>
    <s v="TOMCAT"/>
    <s v="RCG"/>
    <n v="1486"/>
    <x v="0"/>
    <x v="0"/>
    <x v="0"/>
    <s v="FL"/>
    <s v="BAY"/>
    <x v="1"/>
  </r>
  <r>
    <x v="0"/>
    <s v="FL8490LT"/>
    <s v="TOO LETHAL"/>
    <s v="RCG"/>
    <n v="92"/>
    <x v="0"/>
    <x v="0"/>
    <x v="0"/>
    <s v="FL"/>
    <s v="MONROE"/>
    <x v="2"/>
  </r>
  <r>
    <x v="0"/>
    <n v="1041862"/>
    <s v="TOOTH N NAIL"/>
    <s v="RCG"/>
    <n v="1465"/>
    <x v="0"/>
    <x v="0"/>
    <x v="0"/>
    <s v="TX"/>
    <s v="BRAZORIA"/>
    <x v="4"/>
  </r>
  <r>
    <x v="0"/>
    <n v="677965"/>
    <s v="TOP CAT"/>
    <s v="RCG"/>
    <n v="1135"/>
    <x v="0"/>
    <x v="0"/>
    <x v="0"/>
    <s v="AL"/>
    <s v="BALDWIN"/>
    <x v="7"/>
  </r>
  <r>
    <x v="0"/>
    <n v="1189479"/>
    <s v="SEA HAWK"/>
    <s v="RCG"/>
    <n v="910"/>
    <x v="0"/>
    <x v="0"/>
    <x v="0"/>
    <s v="FL"/>
    <s v="PINELLAS"/>
    <x v="0"/>
  </r>
  <r>
    <x v="0"/>
    <s v="FL4293JM"/>
    <s v="TOTAL PACKAGE"/>
    <s v="RCG"/>
    <n v="651"/>
    <x v="0"/>
    <x v="0"/>
    <x v="0"/>
    <s v="FL"/>
    <s v="MONROE"/>
    <x v="2"/>
  </r>
  <r>
    <x v="0"/>
    <n v="1025541"/>
    <s v="SEA ROSE"/>
    <s v="RCG"/>
    <n v="317"/>
    <x v="0"/>
    <x v="0"/>
    <x v="0"/>
    <s v="FL"/>
    <s v="PINELLAS"/>
    <x v="0"/>
  </r>
  <r>
    <x v="0"/>
    <n v="1050133"/>
    <s v="TRIGGER"/>
    <s v="RCG"/>
    <n v="858"/>
    <x v="0"/>
    <x v="0"/>
    <x v="0"/>
    <s v="TX"/>
    <s v="JEFFERSON"/>
    <x v="4"/>
  </r>
  <r>
    <x v="0"/>
    <s v="FL4320GM"/>
    <s v="SEMINOLE WIND"/>
    <s v="RCG"/>
    <n v="1442"/>
    <x v="0"/>
    <x v="0"/>
    <x v="0"/>
    <s v="FL"/>
    <s v="PINELLAS"/>
    <x v="0"/>
  </r>
  <r>
    <x v="0"/>
    <n v="694255"/>
    <s v="TRIPLE PLAY"/>
    <s v="RCG"/>
    <n v="1543"/>
    <x v="0"/>
    <x v="0"/>
    <x v="0"/>
    <s v="TX"/>
    <s v="BRAZORIA"/>
    <x v="4"/>
  </r>
  <r>
    <x v="0"/>
    <n v="1249411"/>
    <s v="TRIPLE THREAT"/>
    <s v="RCG"/>
    <n v="658"/>
    <x v="0"/>
    <x v="0"/>
    <x v="0"/>
    <s v="LA"/>
    <s v="PLAQUEMINES"/>
    <x v="3"/>
  </r>
  <r>
    <x v="0"/>
    <s v="FL8752LD"/>
    <s v="SIMPLY HOOKED"/>
    <s v="HRCG"/>
    <n v="1221"/>
    <x v="0"/>
    <x v="0"/>
    <x v="0"/>
    <s v="FL"/>
    <s v="PINELLAS"/>
    <x v="0"/>
  </r>
  <r>
    <x v="0"/>
    <n v="580113"/>
    <s v="TRIPLE TROUBLE"/>
    <s v="RCG"/>
    <n v="865"/>
    <x v="0"/>
    <x v="0"/>
    <x v="0"/>
    <s v="AL"/>
    <s v="BALDWIN"/>
    <x v="7"/>
  </r>
  <r>
    <x v="0"/>
    <s v="FL1101KP"/>
    <s v="SOUTHERN ONE"/>
    <s v="RCG"/>
    <n v="1291"/>
    <x v="0"/>
    <x v="0"/>
    <x v="0"/>
    <s v="FL"/>
    <s v="PINELLAS"/>
    <x v="0"/>
  </r>
  <r>
    <x v="0"/>
    <s v="LA3913FU"/>
    <s v="TUNA TIME"/>
    <s v="RCG"/>
    <n v="326"/>
    <x v="0"/>
    <x v="0"/>
    <x v="0"/>
    <s v="LA"/>
    <s v="LAFOURCHE"/>
    <x v="3"/>
  </r>
  <r>
    <x v="0"/>
    <s v="LA2475FT"/>
    <s v="TUNATAILS.COM"/>
    <s v="RCG"/>
    <n v="162"/>
    <x v="0"/>
    <x v="0"/>
    <x v="0"/>
    <s v="LA"/>
    <s v="PLAQUEMINES"/>
    <x v="3"/>
  </r>
  <r>
    <x v="0"/>
    <s v="FL3858PP"/>
    <s v="TUNER"/>
    <s v="RCG"/>
    <n v="1470"/>
    <x v="0"/>
    <x v="0"/>
    <x v="0"/>
    <s v="FL"/>
    <s v="ALACHUA"/>
    <x v="5"/>
  </r>
  <r>
    <x v="0"/>
    <n v="1231582"/>
    <s v="TURNIN 2 DA RIGHT"/>
    <s v="RCG"/>
    <n v="96"/>
    <x v="0"/>
    <x v="0"/>
    <x v="0"/>
    <s v="LA"/>
    <s v="CALCASIEU"/>
    <x v="3"/>
  </r>
  <r>
    <x v="0"/>
    <s v="AL1269AN"/>
    <s v="TWEEDY 2000"/>
    <s v="RCG"/>
    <n v="221"/>
    <x v="0"/>
    <x v="0"/>
    <x v="0"/>
    <s v="AL"/>
    <s v="MOBILE"/>
    <x v="7"/>
  </r>
  <r>
    <x v="0"/>
    <s v="FL6016NY"/>
    <s v="TWO CONCHS"/>
    <s v="RCG"/>
    <n v="625"/>
    <x v="0"/>
    <x v="0"/>
    <x v="0"/>
    <s v="FL"/>
    <s v="MONROE"/>
    <x v="2"/>
  </r>
  <r>
    <x v="0"/>
    <n v="1158510"/>
    <s v="SPORTSMAN"/>
    <s v="RCG"/>
    <n v="1188"/>
    <x v="0"/>
    <x v="0"/>
    <x v="0"/>
    <s v="FL"/>
    <s v="PINELLAS"/>
    <x v="0"/>
  </r>
  <r>
    <x v="0"/>
    <s v="FL7701NX"/>
    <s v="SPORTSMANS PARADISE I"/>
    <s v="RCG"/>
    <n v="1169"/>
    <x v="0"/>
    <x v="0"/>
    <x v="0"/>
    <s v="FL"/>
    <s v="PINELLAS"/>
    <x v="0"/>
  </r>
  <r>
    <x v="0"/>
    <n v="1066376"/>
    <s v="ULTRA GRAND SLAM"/>
    <s v="RCG"/>
    <n v="1011"/>
    <x v="0"/>
    <x v="0"/>
    <x v="0"/>
    <s v="FL"/>
    <s v="MONROE"/>
    <x v="2"/>
  </r>
  <r>
    <x v="0"/>
    <s v="FL4915PM"/>
    <s v="STIFF COMPETITION"/>
    <s v="RCG"/>
    <n v="1218"/>
    <x v="0"/>
    <x v="0"/>
    <x v="0"/>
    <s v="FL"/>
    <s v="PINELLAS"/>
    <x v="0"/>
  </r>
  <r>
    <x v="0"/>
    <s v="FL5642LX"/>
    <s v="STORMY WEATHER"/>
    <s v="RCG"/>
    <n v="621"/>
    <x v="30"/>
    <x v="0"/>
    <x v="0"/>
    <s v="FL"/>
    <s v="PINELLAS"/>
    <x v="0"/>
  </r>
  <r>
    <x v="0"/>
    <s v="AL1476LR"/>
    <s v="UNNAMED"/>
    <s v="RCG"/>
    <n v="1444"/>
    <x v="0"/>
    <x v="0"/>
    <x v="0"/>
    <s v="AL"/>
    <s v="MOBILE"/>
    <x v="7"/>
  </r>
  <r>
    <x v="0"/>
    <s v="AL2035AN"/>
    <s v="UNNAMED"/>
    <s v="RCG"/>
    <n v="873"/>
    <x v="0"/>
    <x v="0"/>
    <x v="0"/>
    <s v="AL"/>
    <s v="BALDWIN"/>
    <x v="7"/>
  </r>
  <r>
    <x v="0"/>
    <s v="FL4624HY"/>
    <s v="STRIKE ZONE"/>
    <s v="RCG"/>
    <n v="47"/>
    <x v="0"/>
    <x v="0"/>
    <x v="0"/>
    <s v="FL"/>
    <s v="PINELLAS"/>
    <x v="0"/>
  </r>
  <r>
    <x v="0"/>
    <s v="FL1248SG"/>
    <s v="UNNAMED"/>
    <s v="RCG"/>
    <n v="557"/>
    <x v="15"/>
    <x v="0"/>
    <x v="0"/>
    <s v="FL"/>
    <s v="OKALOOSA"/>
    <x v="1"/>
  </r>
  <r>
    <x v="0"/>
    <s v="FL2215RY"/>
    <s v="UNNAMED"/>
    <s v="RCG"/>
    <n v="991"/>
    <x v="0"/>
    <x v="0"/>
    <x v="0"/>
    <s v="FL"/>
    <s v="MONROE"/>
    <x v="2"/>
  </r>
  <r>
    <x v="0"/>
    <s v="FL3211LV"/>
    <s v="SUMMER VACATION"/>
    <s v="HRCG"/>
    <n v="1497"/>
    <x v="0"/>
    <x v="0"/>
    <x v="0"/>
    <s v="FL"/>
    <s v="PINELLAS"/>
    <x v="0"/>
  </r>
  <r>
    <x v="0"/>
    <s v="AL2313LL"/>
    <s v="UNNAMED"/>
    <s v="RCG"/>
    <n v="1238"/>
    <x v="0"/>
    <x v="0"/>
    <x v="0"/>
    <s v="AL"/>
    <s v="BALDWIN"/>
    <x v="7"/>
  </r>
  <r>
    <x v="0"/>
    <n v="699254"/>
    <s v="SUN DANCER"/>
    <s v="RCG"/>
    <n v="1086"/>
    <x v="0"/>
    <x v="0"/>
    <x v="0"/>
    <s v="FL"/>
    <s v="PINELLAS"/>
    <x v="0"/>
  </r>
  <r>
    <x v="0"/>
    <s v="FL2648NH"/>
    <s v="UNNAMED"/>
    <s v="RCG"/>
    <n v="562"/>
    <x v="0"/>
    <x v="0"/>
    <x v="0"/>
    <s v="FL"/>
    <s v="WALTON"/>
    <x v="1"/>
  </r>
  <r>
    <x v="0"/>
    <s v="FL6647LE"/>
    <s v="SUNSHINE"/>
    <s v="RCG"/>
    <n v="1631"/>
    <x v="0"/>
    <x v="0"/>
    <x v="0"/>
    <s v="FL"/>
    <s v="PINELLAS"/>
    <x v="0"/>
  </r>
  <r>
    <x v="0"/>
    <s v="FL8083PL"/>
    <s v="UNNAMED"/>
    <s v="RCG"/>
    <n v="733"/>
    <x v="0"/>
    <x v="0"/>
    <x v="0"/>
    <s v="FL"/>
    <s v="ESCAMBIA"/>
    <x v="1"/>
  </r>
  <r>
    <x v="0"/>
    <s v="FL8839EL"/>
    <s v="SUPER CHIEF"/>
    <s v="RCG"/>
    <n v="1596"/>
    <x v="31"/>
    <x v="0"/>
    <x v="0"/>
    <s v="FL"/>
    <s v="PINELLAS"/>
    <x v="0"/>
  </r>
  <r>
    <x v="0"/>
    <s v="FL6359PX"/>
    <s v="SUSAN T"/>
    <s v="RCG"/>
    <n v="1136"/>
    <x v="0"/>
    <x v="0"/>
    <x v="0"/>
    <s v="FL"/>
    <s v="PINELLAS"/>
    <x v="0"/>
  </r>
  <r>
    <x v="0"/>
    <s v="FL0072HW"/>
    <s v="TALON FISH"/>
    <s v="RCG"/>
    <n v="1352"/>
    <x v="0"/>
    <x v="0"/>
    <x v="0"/>
    <s v="FL"/>
    <s v="PINELLAS"/>
    <x v="0"/>
  </r>
  <r>
    <x v="0"/>
    <n v="1159797"/>
    <s v="TEAM SNATCH"/>
    <s v="RCG"/>
    <n v="85"/>
    <x v="0"/>
    <x v="0"/>
    <x v="0"/>
    <s v="FL"/>
    <s v="PINELLAS"/>
    <x v="0"/>
  </r>
  <r>
    <x v="0"/>
    <s v="LA2721GD"/>
    <s v="UNNAMED"/>
    <s v="RCG"/>
    <n v="1240"/>
    <x v="0"/>
    <x v="0"/>
    <x v="0"/>
    <s v="LA"/>
    <s v="LAFOURCHE"/>
    <x v="3"/>
  </r>
  <r>
    <x v="0"/>
    <s v="LA3625GB"/>
    <s v="UNNAMED"/>
    <s v="RCG"/>
    <n v="629"/>
    <x v="29"/>
    <x v="0"/>
    <x v="0"/>
    <s v="LA"/>
    <s v="LAFOURCHE"/>
    <x v="3"/>
  </r>
  <r>
    <x v="0"/>
    <s v="LA5149FJ"/>
    <s v="UNNAMED"/>
    <s v="RCG"/>
    <n v="722"/>
    <x v="0"/>
    <x v="0"/>
    <x v="0"/>
    <s v="LA"/>
    <s v="LAFOURCHE"/>
    <x v="3"/>
  </r>
  <r>
    <x v="0"/>
    <s v="FL9432HM"/>
    <s v="T-KAT"/>
    <s v="RCG"/>
    <n v="1332"/>
    <x v="0"/>
    <x v="0"/>
    <x v="0"/>
    <s v="FL"/>
    <s v="PINELLAS"/>
    <x v="0"/>
  </r>
  <r>
    <x v="0"/>
    <n v="585304"/>
    <s v="TWO CS II"/>
    <s v="RCG"/>
    <n v="1394"/>
    <x v="0"/>
    <x v="0"/>
    <x v="0"/>
    <s v="FL"/>
    <s v="PINELLAS"/>
    <x v="0"/>
  </r>
  <r>
    <x v="0"/>
    <s v="FL7967KH"/>
    <s v="UNNAMED"/>
    <s v="RCG"/>
    <n v="709"/>
    <x v="0"/>
    <x v="0"/>
    <x v="0"/>
    <s v="FL"/>
    <s v="ESCAMBIA"/>
    <x v="1"/>
  </r>
  <r>
    <x v="0"/>
    <s v="AL3452HY"/>
    <s v="UNNAMED"/>
    <s v="RCG"/>
    <n v="1167"/>
    <x v="0"/>
    <x v="0"/>
    <x v="0"/>
    <s v="AL"/>
    <s v="MOBILE"/>
    <x v="7"/>
  </r>
  <r>
    <x v="0"/>
    <s v="FL0026PN"/>
    <s v="UNNAMED"/>
    <s v="RCG"/>
    <n v="1010"/>
    <x v="0"/>
    <x v="0"/>
    <x v="0"/>
    <s v="FL"/>
    <s v="PINELLAS"/>
    <x v="0"/>
  </r>
  <r>
    <x v="0"/>
    <s v="FL3729PE"/>
    <s v="UNNAMED"/>
    <s v="RCG"/>
    <n v="432"/>
    <x v="0"/>
    <x v="0"/>
    <x v="0"/>
    <s v="FL"/>
    <s v="PINELLAS"/>
    <x v="0"/>
  </r>
  <r>
    <x v="0"/>
    <s v="FL5828ET"/>
    <s v="UNNAMED"/>
    <s v="RCG"/>
    <n v="1099"/>
    <x v="18"/>
    <x v="0"/>
    <x v="0"/>
    <s v="FL"/>
    <s v="BAY"/>
    <x v="1"/>
  </r>
  <r>
    <x v="0"/>
    <s v="FL6232DW"/>
    <s v="UNNAMED"/>
    <s v="RCG"/>
    <n v="196"/>
    <x v="0"/>
    <x v="0"/>
    <x v="0"/>
    <s v="FL"/>
    <s v="MONROE"/>
    <x v="2"/>
  </r>
  <r>
    <x v="0"/>
    <s v="FL6308NG"/>
    <s v="UNNAMED"/>
    <s v="RCG"/>
    <n v="1078"/>
    <x v="0"/>
    <x v="0"/>
    <x v="0"/>
    <s v="FL"/>
    <s v="BROWARD"/>
    <x v="5"/>
  </r>
  <r>
    <x v="0"/>
    <s v="TX2798AZ"/>
    <s v="UNNAMED"/>
    <s v="RCG"/>
    <n v="889"/>
    <x v="0"/>
    <x v="0"/>
    <x v="0"/>
    <s v="TX"/>
    <s v="NUECES"/>
    <x v="4"/>
  </r>
  <r>
    <x v="0"/>
    <s v="TX5603DH"/>
    <s v="UNNAMED"/>
    <s v="RCG"/>
    <n v="981"/>
    <x v="0"/>
    <x v="0"/>
    <x v="0"/>
    <s v="TX"/>
    <s v="CALHOUN"/>
    <x v="1"/>
  </r>
  <r>
    <x v="0"/>
    <s v="TX8174CN"/>
    <s v="UNNAMED"/>
    <s v="RCG"/>
    <n v="198"/>
    <x v="0"/>
    <x v="0"/>
    <x v="0"/>
    <s v="TX"/>
    <s v="NUECES"/>
    <x v="4"/>
  </r>
  <r>
    <x v="0"/>
    <s v="TX8709CH"/>
    <s v="UNNAMED"/>
    <s v="RCG"/>
    <n v="747"/>
    <x v="0"/>
    <x v="0"/>
    <x v="0"/>
    <s v="TX"/>
    <s v="NUECES"/>
    <x v="4"/>
  </r>
  <r>
    <x v="0"/>
    <s v="TX9871AZ"/>
    <s v="UNNAMED"/>
    <s v="RCG"/>
    <n v="1365"/>
    <x v="0"/>
    <x v="0"/>
    <x v="0"/>
    <s v="TX"/>
    <s v="NUECES"/>
    <x v="4"/>
  </r>
  <r>
    <x v="0"/>
    <s v="LA5468FX"/>
    <s v="UNNAMED"/>
    <s v="HRCG"/>
    <n v="1418"/>
    <x v="0"/>
    <x v="0"/>
    <x v="0"/>
    <s v="LA"/>
    <s v="PLAQUEMINES"/>
    <x v="3"/>
  </r>
  <r>
    <x v="0"/>
    <s v="TX1794CK"/>
    <s v="UNNAMED"/>
    <s v="RCG"/>
    <n v="345"/>
    <x v="0"/>
    <x v="0"/>
    <x v="0"/>
    <s v="TX"/>
    <s v="GALVESTON"/>
    <x v="4"/>
  </r>
  <r>
    <x v="0"/>
    <s v="TX3183FC"/>
    <s v="UNNAMED"/>
    <s v="RCG"/>
    <n v="1080"/>
    <x v="0"/>
    <x v="0"/>
    <x v="0"/>
    <s v="TX"/>
    <s v="GALVESTON"/>
    <x v="4"/>
  </r>
  <r>
    <x v="0"/>
    <s v="TX7674AT"/>
    <s v="UNNAMED"/>
    <s v="HRCG"/>
    <n v="1633"/>
    <x v="0"/>
    <x v="0"/>
    <x v="0"/>
    <s v="TX"/>
    <s v="BRAZORIA"/>
    <x v="4"/>
  </r>
  <r>
    <x v="0"/>
    <s v="TX8212CH"/>
    <s v="UNNAMED"/>
    <s v="RCG"/>
    <n v="1044"/>
    <x v="0"/>
    <x v="0"/>
    <x v="0"/>
    <s v="TX"/>
    <s v="NUECES"/>
    <x v="4"/>
  </r>
  <r>
    <x v="0"/>
    <s v="AL1630AN"/>
    <s v="UNNAMED"/>
    <s v="RCG"/>
    <n v="969"/>
    <x v="0"/>
    <x v="0"/>
    <x v="0"/>
    <s v="AL"/>
    <s v="BALDWIN"/>
    <x v="7"/>
  </r>
  <r>
    <x v="0"/>
    <s v="FL7279RB"/>
    <s v="UNNAMED"/>
    <s v="RCG"/>
    <n v="1469"/>
    <x v="0"/>
    <x v="0"/>
    <x v="0"/>
    <s v="FL"/>
    <s v="PINELLAS"/>
    <x v="0"/>
  </r>
  <r>
    <x v="0"/>
    <s v="FL9568MY"/>
    <s v="UNNAMED"/>
    <s v="RCG"/>
    <n v="843"/>
    <x v="0"/>
    <x v="0"/>
    <x v="0"/>
    <s v="FL"/>
    <s v="OKALOOSA"/>
    <x v="1"/>
  </r>
  <r>
    <x v="0"/>
    <s v="FL3042LJ"/>
    <s v="UNNAMED"/>
    <s v="RCG"/>
    <n v="1351"/>
    <x v="0"/>
    <x v="0"/>
    <x v="0"/>
    <s v="FL"/>
    <s v="PINELLAS"/>
    <x v="0"/>
  </r>
  <r>
    <x v="0"/>
    <s v="FL9106EY"/>
    <s v="UNNAMED"/>
    <s v="RCG"/>
    <n v="956"/>
    <x v="0"/>
    <x v="0"/>
    <x v="0"/>
    <s v="FL"/>
    <s v="MIAMI-DADE"/>
    <x v="5"/>
  </r>
  <r>
    <x v="0"/>
    <s v="FL5893PY"/>
    <s v="UNNAMED"/>
    <s v="RCG"/>
    <n v="1003"/>
    <x v="0"/>
    <x v="0"/>
    <x v="0"/>
    <s v="FL"/>
    <s v="PINELLAS"/>
    <x v="0"/>
  </r>
  <r>
    <x v="0"/>
    <s v="FL9360ET"/>
    <s v="UNNAMED"/>
    <s v="RCG"/>
    <n v="1400"/>
    <x v="0"/>
    <x v="0"/>
    <x v="0"/>
    <s v="FL"/>
    <s v="BAY"/>
    <x v="1"/>
  </r>
  <r>
    <x v="0"/>
    <s v="TX9091BM"/>
    <s v="UNNAMED"/>
    <s v="RCG"/>
    <n v="390"/>
    <x v="0"/>
    <x v="0"/>
    <x v="0"/>
    <s v="TX"/>
    <s v="NUECES"/>
    <x v="4"/>
  </r>
  <r>
    <x v="0"/>
    <s v="TX9343BB"/>
    <s v="UNNAMED"/>
    <s v="RCG"/>
    <n v="467"/>
    <x v="0"/>
    <x v="0"/>
    <x v="0"/>
    <s v="TX"/>
    <s v="NUECES"/>
    <x v="4"/>
  </r>
  <r>
    <x v="0"/>
    <s v="LA8330FG"/>
    <s v="UNNAMED"/>
    <s v="RCG"/>
    <n v="1656"/>
    <x v="0"/>
    <x v="0"/>
    <x v="0"/>
    <s v="LA"/>
    <s v="LAFOURCHE"/>
    <x v="3"/>
  </r>
  <r>
    <x v="0"/>
    <s v="TX3725JC"/>
    <s v="UNNAMED"/>
    <s v="RCG"/>
    <n v="1021"/>
    <x v="0"/>
    <x v="0"/>
    <x v="0"/>
    <s v="TX"/>
    <s v="GALVESTON"/>
    <x v="4"/>
  </r>
  <r>
    <x v="0"/>
    <s v="TX4390CN"/>
    <s v="UNNAMED"/>
    <s v="RCG"/>
    <n v="1662"/>
    <x v="0"/>
    <x v="0"/>
    <x v="0"/>
    <s v="TX"/>
    <s v="NUECES"/>
    <x v="4"/>
  </r>
  <r>
    <x v="0"/>
    <s v="AL8033KA"/>
    <s v="UNNAMED"/>
    <s v="RCG"/>
    <n v="1121"/>
    <x v="0"/>
    <x v="0"/>
    <x v="0"/>
    <s v="AL"/>
    <s v="BALDWIN"/>
    <x v="7"/>
  </r>
  <r>
    <x v="0"/>
    <s v="LA9870BV"/>
    <s v="UNNAMED"/>
    <s v="RCG"/>
    <n v="28"/>
    <x v="0"/>
    <x v="0"/>
    <x v="0"/>
    <s v="LA"/>
    <s v="JEFFERSON"/>
    <x v="3"/>
  </r>
  <r>
    <x v="0"/>
    <s v="MI4915AW"/>
    <s v="UNNAMED"/>
    <s v="RCG"/>
    <n v="997"/>
    <x v="0"/>
    <x v="0"/>
    <x v="0"/>
    <s v="MS"/>
    <s v="HARRISON"/>
    <x v="6"/>
  </r>
  <r>
    <x v="0"/>
    <s v="TX3153AD"/>
    <s v="UNNAMED"/>
    <s v="HRCG"/>
    <n v="1577"/>
    <x v="0"/>
    <x v="0"/>
    <x v="0"/>
    <s v="TX"/>
    <s v="MATAGORDA"/>
    <x v="4"/>
  </r>
  <r>
    <x v="0"/>
    <s v="FL3416PZ"/>
    <s v="UNNAMED"/>
    <s v="RCG"/>
    <n v="102"/>
    <x v="0"/>
    <x v="0"/>
    <x v="0"/>
    <s v="FL"/>
    <s v="PINELLAS"/>
    <x v="0"/>
  </r>
  <r>
    <x v="0"/>
    <s v="FL1958NL"/>
    <s v="VERTICAL LIMIT"/>
    <s v="RCG"/>
    <n v="1421"/>
    <x v="0"/>
    <x v="0"/>
    <x v="0"/>
    <s v="FL"/>
    <s v="PINELLAS"/>
    <x v="0"/>
  </r>
  <r>
    <x v="0"/>
    <s v="FL5957PZ"/>
    <s v="UNNAMED"/>
    <s v="RCG"/>
    <n v="1166"/>
    <x v="0"/>
    <x v="0"/>
    <x v="0"/>
    <s v="FL"/>
    <s v="GULF"/>
    <x v="1"/>
  </r>
  <r>
    <x v="0"/>
    <n v="998777"/>
    <s v="VOO DOO BLUE"/>
    <s v="RCG"/>
    <n v="1335"/>
    <x v="0"/>
    <x v="0"/>
    <x v="0"/>
    <s v="FL"/>
    <s v="PINELLAS"/>
    <x v="0"/>
  </r>
  <r>
    <x v="0"/>
    <s v="TX4693BB"/>
    <s v="UNNAMED"/>
    <s v="RCG"/>
    <n v="1007"/>
    <x v="9"/>
    <x v="0"/>
    <x v="0"/>
    <s v="TX"/>
    <s v="NUECES"/>
    <x v="4"/>
  </r>
  <r>
    <x v="0"/>
    <s v="TX5618JL"/>
    <s v="UNNAMED"/>
    <s v="RCG"/>
    <n v="361"/>
    <x v="0"/>
    <x v="0"/>
    <x v="0"/>
    <s v="TX"/>
    <s v="HARRIS"/>
    <x v="4"/>
  </r>
  <r>
    <x v="0"/>
    <s v="TX7481CM"/>
    <s v="UNNAMED"/>
    <s v="RCG"/>
    <n v="923"/>
    <x v="0"/>
    <x v="0"/>
    <x v="0"/>
    <s v="TX"/>
    <s v="NUECES"/>
    <x v="4"/>
  </r>
  <r>
    <x v="0"/>
    <s v="TX7659CP"/>
    <s v="UNNAMED"/>
    <s v="RCG"/>
    <n v="1407"/>
    <x v="0"/>
    <x v="0"/>
    <x v="0"/>
    <s v="TX"/>
    <s v="BRAZORIA"/>
    <x v="4"/>
  </r>
  <r>
    <x v="0"/>
    <s v="TX8132AM"/>
    <s v="UNNAMED"/>
    <s v="RCG"/>
    <n v="1338"/>
    <x v="0"/>
    <x v="0"/>
    <x v="0"/>
    <s v="TX"/>
    <s v="GALVESTON"/>
    <x v="4"/>
  </r>
  <r>
    <x v="0"/>
    <s v="TX8165BE"/>
    <s v="UNNAMED"/>
    <s v="RCG"/>
    <n v="531"/>
    <x v="0"/>
    <x v="0"/>
    <x v="0"/>
    <s v="TX"/>
    <s v="GALVESTON"/>
    <x v="4"/>
  </r>
  <r>
    <x v="0"/>
    <s v="FL2614LL"/>
    <s v="UNNAMED"/>
    <s v="RCG"/>
    <n v="373"/>
    <x v="0"/>
    <x v="0"/>
    <x v="0"/>
    <s v="FL"/>
    <s v="BAY"/>
    <x v="1"/>
  </r>
  <r>
    <x v="0"/>
    <s v="TX8467CS"/>
    <s v="UNNAMED"/>
    <s v="RCG"/>
    <n v="224"/>
    <x v="0"/>
    <x v="0"/>
    <x v="0"/>
    <s v="TX"/>
    <s v="NUECES"/>
    <x v="4"/>
  </r>
  <r>
    <x v="0"/>
    <s v="FL0485LP"/>
    <s v="WEST WIND"/>
    <s v="RCG"/>
    <n v="1236"/>
    <x v="0"/>
    <x v="0"/>
    <x v="0"/>
    <s v="FL"/>
    <s v="PINELLAS"/>
    <x v="0"/>
  </r>
  <r>
    <x v="0"/>
    <s v="FL2173JR"/>
    <s v="WET JET"/>
    <s v="RCG"/>
    <n v="835"/>
    <x v="0"/>
    <x v="0"/>
    <x v="0"/>
    <s v="FL"/>
    <s v="PINELLAS"/>
    <x v="0"/>
  </r>
  <r>
    <x v="0"/>
    <n v="1236047"/>
    <s v="WIZARD"/>
    <s v="RCG"/>
    <n v="740"/>
    <x v="0"/>
    <x v="0"/>
    <x v="0"/>
    <s v="FL"/>
    <s v="PINELLAS"/>
    <x v="0"/>
  </r>
  <r>
    <x v="0"/>
    <n v="901070"/>
    <s v="GULFSTREAM"/>
    <s v="RCG"/>
    <n v="138"/>
    <x v="6"/>
    <x v="10"/>
    <x v="9"/>
    <s v="FL"/>
    <s v="PINELLAS"/>
    <x v="0"/>
  </r>
  <r>
    <x v="0"/>
    <n v="651869"/>
    <s v="HUB"/>
    <s v="RCG"/>
    <n v="601"/>
    <x v="6"/>
    <x v="11"/>
    <x v="10"/>
    <s v="FL"/>
    <s v="PINELLAS"/>
    <x v="0"/>
  </r>
  <r>
    <x v="0"/>
    <n v="900396"/>
    <s v="MIRAGE DRIVE"/>
    <s v="RCG"/>
    <n v="983"/>
    <x v="15"/>
    <x v="11"/>
    <x v="10"/>
    <s v="FL"/>
    <s v="PINELLAS"/>
    <x v="0"/>
  </r>
  <r>
    <x v="0"/>
    <s v="FL7887GT"/>
    <s v="UNNAMED"/>
    <s v="RCG"/>
    <n v="277"/>
    <x v="0"/>
    <x v="0"/>
    <x v="0"/>
    <s v="FL"/>
    <s v="OKALOOSA"/>
    <x v="1"/>
  </r>
  <r>
    <x v="0"/>
    <s v="OK6247EC"/>
    <s v="UNNAMED"/>
    <s v="RCG"/>
    <n v="1513"/>
    <x v="0"/>
    <x v="0"/>
    <x v="0"/>
    <s v="TX"/>
    <s v="CALHOUN"/>
    <x v="1"/>
  </r>
  <r>
    <x v="0"/>
    <s v="TX1181JX"/>
    <s v="UNNAMED"/>
    <s v="RCG"/>
    <n v="18"/>
    <x v="0"/>
    <x v="0"/>
    <x v="0"/>
    <s v="TX"/>
    <s v="CALHOUN"/>
    <x v="1"/>
  </r>
  <r>
    <x v="0"/>
    <s v="TX1551BC"/>
    <s v="UNNAMED"/>
    <s v="RCG"/>
    <n v="307"/>
    <x v="0"/>
    <x v="0"/>
    <x v="0"/>
    <s v="TX"/>
    <s v="NUECES"/>
    <x v="4"/>
  </r>
  <r>
    <x v="0"/>
    <s v="TX3646JY"/>
    <s v="UNNAMED"/>
    <s v="RCG"/>
    <n v="707"/>
    <x v="0"/>
    <x v="0"/>
    <x v="0"/>
    <s v="TX"/>
    <s v="HARRIS"/>
    <x v="4"/>
  </r>
  <r>
    <x v="0"/>
    <n v="633696"/>
    <s v="GULFSTREAM II"/>
    <s v="RCG"/>
    <n v="137"/>
    <x v="6"/>
    <x v="12"/>
    <x v="11"/>
    <s v="FL"/>
    <s v="PINELLAS"/>
    <x v="0"/>
  </r>
  <r>
    <x v="0"/>
    <s v="TX3426KC"/>
    <s v="UNNAMED"/>
    <s v="RCG"/>
    <n v="396"/>
    <x v="0"/>
    <x v="0"/>
    <x v="0"/>
    <s v="TX"/>
    <s v="MATAGORDA"/>
    <x v="4"/>
  </r>
  <r>
    <x v="0"/>
    <s v="TX4308DM"/>
    <s v="UNNAMED"/>
    <s v="RCG"/>
    <n v="1383"/>
    <x v="32"/>
    <x v="0"/>
    <x v="0"/>
    <s v="TX"/>
    <s v="NUECES"/>
    <x v="4"/>
  </r>
  <r>
    <x v="0"/>
    <s v="TX6090EF"/>
    <s v="UNNAMED"/>
    <s v="RCG"/>
    <n v="84"/>
    <x v="0"/>
    <x v="0"/>
    <x v="0"/>
    <s v="TX"/>
    <s v="GALVESTON"/>
    <x v="4"/>
  </r>
  <r>
    <x v="0"/>
    <s v="TX9093BM"/>
    <s v="UNNAMED"/>
    <s v="RCG"/>
    <n v="100"/>
    <x v="0"/>
    <x v="0"/>
    <x v="0"/>
    <s v="TX"/>
    <s v="NUECES"/>
    <x v="4"/>
  </r>
  <r>
    <x v="0"/>
    <s v="TX9286CD"/>
    <s v="UNNAMED"/>
    <s v="HRCG"/>
    <n v="1224"/>
    <x v="23"/>
    <x v="0"/>
    <x v="0"/>
    <s v="TX"/>
    <s v="GALVESTON"/>
    <x v="4"/>
  </r>
  <r>
    <x v="0"/>
    <s v="TX9817BB"/>
    <s v="UNNAMED"/>
    <s v="RCG"/>
    <n v="1278"/>
    <x v="0"/>
    <x v="0"/>
    <x v="0"/>
    <s v="TX"/>
    <s v="NUECES"/>
    <x v="4"/>
  </r>
  <r>
    <x v="0"/>
    <s v="LA6977FG"/>
    <s v="UNNAMED"/>
    <s v="RCG"/>
    <n v="649"/>
    <x v="0"/>
    <x v="0"/>
    <x v="0"/>
    <s v="LA"/>
    <s v="TERREBONNE"/>
    <x v="3"/>
  </r>
  <r>
    <x v="0"/>
    <s v="LA7873FR"/>
    <s v="UNNAMED"/>
    <s v="RCG"/>
    <n v="327"/>
    <x v="0"/>
    <x v="0"/>
    <x v="0"/>
    <s v="LA"/>
    <s v="ST TAMMANY"/>
    <x v="3"/>
  </r>
  <r>
    <x v="0"/>
    <s v="TX2372BA"/>
    <s v="UNNAMED"/>
    <s v="RCG"/>
    <n v="1428"/>
    <x v="0"/>
    <x v="0"/>
    <x v="0"/>
    <s v="TX"/>
    <s v="NUECES"/>
    <x v="4"/>
  </r>
  <r>
    <x v="0"/>
    <s v="TX2377BA"/>
    <s v="UNNAMED"/>
    <s v="RCG"/>
    <n v="1408"/>
    <x v="0"/>
    <x v="0"/>
    <x v="0"/>
    <s v="TX"/>
    <s v="NUECES"/>
    <x v="4"/>
  </r>
  <r>
    <x v="0"/>
    <s v="TX4286JN"/>
    <s v="UNNAMED"/>
    <s v="RCG"/>
    <n v="1130"/>
    <x v="0"/>
    <x v="0"/>
    <x v="0"/>
    <s v="TX"/>
    <s v="CALHOUN"/>
    <x v="1"/>
  </r>
  <r>
    <x v="0"/>
    <s v="TX4596BB"/>
    <s v="UNNAMED"/>
    <s v="RCG"/>
    <n v="878"/>
    <x v="0"/>
    <x v="0"/>
    <x v="0"/>
    <s v="TX"/>
    <s v="NUECES"/>
    <x v="4"/>
  </r>
  <r>
    <x v="0"/>
    <s v="TX4100CV"/>
    <s v="UNNAMED"/>
    <s v="RCG"/>
    <n v="235"/>
    <x v="0"/>
    <x v="0"/>
    <x v="0"/>
    <s v="TX"/>
    <s v="GALVESTON"/>
    <x v="4"/>
  </r>
  <r>
    <x v="0"/>
    <s v="TX4320DM"/>
    <s v="UNNAMED"/>
    <s v="RCG"/>
    <n v="1568"/>
    <x v="0"/>
    <x v="0"/>
    <x v="0"/>
    <s v="TX"/>
    <s v="NUECES"/>
    <x v="4"/>
  </r>
  <r>
    <x v="0"/>
    <s v="TX4363CN"/>
    <s v="UNNAMED"/>
    <s v="RCG"/>
    <n v="856"/>
    <x v="0"/>
    <x v="0"/>
    <x v="0"/>
    <s v="TX"/>
    <s v="NUECES"/>
    <x v="4"/>
  </r>
  <r>
    <x v="0"/>
    <s v="TX4442CF"/>
    <s v="UNNAMED"/>
    <s v="RCG"/>
    <n v="975"/>
    <x v="0"/>
    <x v="0"/>
    <x v="0"/>
    <s v="TX"/>
    <s v="GALVESTON"/>
    <x v="4"/>
  </r>
  <r>
    <x v="0"/>
    <s v="TX4543AS"/>
    <s v="UNNAMED"/>
    <s v="RCG"/>
    <n v="875"/>
    <x v="33"/>
    <x v="0"/>
    <x v="0"/>
    <s v="TX"/>
    <s v="NUECES"/>
    <x v="4"/>
  </r>
  <r>
    <x v="0"/>
    <s v="TX6038AV"/>
    <s v="UNNAMED"/>
    <s v="RCG"/>
    <n v="699"/>
    <x v="0"/>
    <x v="0"/>
    <x v="0"/>
    <s v="TX"/>
    <s v="NUECES"/>
    <x v="4"/>
  </r>
  <r>
    <x v="0"/>
    <s v="TX4989AT"/>
    <s v="UNNAMED"/>
    <s v="RCG"/>
    <n v="1636"/>
    <x v="0"/>
    <x v="0"/>
    <x v="0"/>
    <s v="TX"/>
    <s v="BRAZORIA"/>
    <x v="4"/>
  </r>
  <r>
    <x v="0"/>
    <s v="TX7904DK"/>
    <s v="UNNAMED"/>
    <s v="RCG"/>
    <n v="135"/>
    <x v="32"/>
    <x v="0"/>
    <x v="0"/>
    <s v="TX"/>
    <s v="NUECES"/>
    <x v="4"/>
  </r>
  <r>
    <x v="0"/>
    <s v="TX7905DK"/>
    <s v="UNNAMED"/>
    <s v="RCG"/>
    <n v="422"/>
    <x v="34"/>
    <x v="0"/>
    <x v="0"/>
    <s v="TX"/>
    <s v="NUECES"/>
    <x v="4"/>
  </r>
  <r>
    <x v="0"/>
    <s v="TX9177CH"/>
    <s v="UNNAMED"/>
    <s v="RCG"/>
    <n v="294"/>
    <x v="0"/>
    <x v="0"/>
    <x v="0"/>
    <s v="TX"/>
    <s v="NUECES"/>
    <x v="4"/>
  </r>
  <r>
    <x v="0"/>
    <s v="TX8287AV"/>
    <s v="UNNAMED"/>
    <s v="RCG"/>
    <n v="753"/>
    <x v="0"/>
    <x v="0"/>
    <x v="0"/>
    <s v="TX"/>
    <s v="NUECES"/>
    <x v="4"/>
  </r>
  <r>
    <x v="0"/>
    <n v="1267601"/>
    <s v="FLYING HUB II"/>
    <s v="RCG"/>
    <n v="839"/>
    <x v="24"/>
    <x v="13"/>
    <x v="12"/>
    <s v="FL"/>
    <s v="PINELLAS"/>
    <x v="0"/>
  </r>
  <r>
    <x v="0"/>
    <n v="991807"/>
    <s v="ISLAND SPIRIT"/>
    <s v="RCG"/>
    <n v="215"/>
    <x v="25"/>
    <x v="8"/>
    <x v="7"/>
    <s v="FL"/>
    <s v="PINELLAS"/>
    <x v="0"/>
  </r>
  <r>
    <x v="0"/>
    <s v="FL4537NY"/>
    <s v="UNNAMED"/>
    <s v="RCG"/>
    <n v="189"/>
    <x v="0"/>
    <x v="0"/>
    <x v="0"/>
    <s v="FL"/>
    <s v="BAY"/>
    <x v="1"/>
  </r>
  <r>
    <x v="0"/>
    <s v="FL5352PE"/>
    <s v="UNNAMED"/>
    <s v="RCG"/>
    <n v="667"/>
    <x v="0"/>
    <x v="0"/>
    <x v="0"/>
    <s v="FL"/>
    <s v="BAY"/>
    <x v="1"/>
  </r>
  <r>
    <x v="0"/>
    <n v="1245410"/>
    <s v="MISS GULFPORT"/>
    <s v="RCG"/>
    <n v="1565"/>
    <x v="4"/>
    <x v="14"/>
    <x v="13"/>
    <s v="FL"/>
    <s v="PINELLAS"/>
    <x v="0"/>
  </r>
  <r>
    <x v="0"/>
    <s v="LA4661FZ"/>
    <s v="UNNAMED"/>
    <s v="RCG"/>
    <n v="779"/>
    <x v="0"/>
    <x v="0"/>
    <x v="0"/>
    <s v="LA"/>
    <s v="PLAQUEMINES"/>
    <x v="3"/>
  </r>
  <r>
    <x v="0"/>
    <s v="TX2876JV"/>
    <s v="UNNAMED"/>
    <s v="RCG"/>
    <n v="134"/>
    <x v="0"/>
    <x v="0"/>
    <x v="0"/>
    <s v="TX"/>
    <s v="MATAGORDA"/>
    <x v="4"/>
  </r>
  <r>
    <x v="0"/>
    <s v="TX3296AM"/>
    <s v="UNNAMED"/>
    <s v="RCG"/>
    <n v="1670"/>
    <x v="0"/>
    <x v="0"/>
    <x v="0"/>
    <s v="TX"/>
    <s v="BRAZORIA"/>
    <x v="4"/>
  </r>
  <r>
    <x v="0"/>
    <s v="TX4359AZ"/>
    <s v="UNNAMED"/>
    <s v="RCG"/>
    <n v="391"/>
    <x v="0"/>
    <x v="0"/>
    <x v="0"/>
    <s v="TX"/>
    <s v="NUECES"/>
    <x v="4"/>
  </r>
  <r>
    <x v="0"/>
    <s v="TX9345CH"/>
    <s v="UNNAMED"/>
    <s v="RCG"/>
    <n v="1280"/>
    <x v="0"/>
    <x v="0"/>
    <x v="0"/>
    <s v="TX"/>
    <s v="NUECES"/>
    <x v="4"/>
  </r>
  <r>
    <x v="0"/>
    <n v="1228462"/>
    <s v="UNO MAS"/>
    <s v="RCG"/>
    <n v="1443"/>
    <x v="0"/>
    <x v="0"/>
    <x v="0"/>
    <s v="TX"/>
    <s v="BRAZORIA"/>
    <x v="4"/>
  </r>
  <r>
    <x v="0"/>
    <n v="1074981"/>
    <s v="VICTORIOUS"/>
    <s v="RCG"/>
    <n v="540"/>
    <x v="0"/>
    <x v="0"/>
    <x v="0"/>
    <s v="FL"/>
    <s v="OKALOOSA"/>
    <x v="1"/>
  </r>
  <r>
    <x v="0"/>
    <n v="939165"/>
    <s v="VITAMIN SEA"/>
    <s v="RCG"/>
    <n v="1349"/>
    <x v="0"/>
    <x v="0"/>
    <x v="0"/>
    <s v="FL"/>
    <s v="ESCAMBIA"/>
    <x v="1"/>
  </r>
  <r>
    <x v="0"/>
    <n v="547932"/>
    <s v="VIXEN"/>
    <s v="RCG"/>
    <n v="1468"/>
    <x v="0"/>
    <x v="0"/>
    <x v="0"/>
    <s v="FL"/>
    <s v="OKALOOSA"/>
    <x v="1"/>
  </r>
  <r>
    <x v="0"/>
    <n v="1244876"/>
    <s v="VOODA KA SANYA"/>
    <s v="RCG"/>
    <n v="725"/>
    <x v="0"/>
    <x v="0"/>
    <x v="0"/>
    <s v="TX"/>
    <s v="BRAZORIA"/>
    <x v="4"/>
  </r>
  <r>
    <x v="0"/>
    <n v="1242680"/>
    <s v="VOODOO"/>
    <s v="RCG"/>
    <n v="692"/>
    <x v="0"/>
    <x v="0"/>
    <x v="0"/>
    <s v="LA"/>
    <s v="PLAQUEMINES"/>
    <x v="3"/>
  </r>
  <r>
    <x v="0"/>
    <n v="629822"/>
    <s v="WAKE M UP"/>
    <s v="RCG"/>
    <n v="761"/>
    <x v="0"/>
    <x v="0"/>
    <x v="0"/>
    <s v="TX"/>
    <s v="NUECES"/>
    <x v="4"/>
  </r>
  <r>
    <x v="0"/>
    <n v="1024722"/>
    <s v="WATER DOG"/>
    <s v="RCG"/>
    <n v="1145"/>
    <x v="0"/>
    <x v="0"/>
    <x v="0"/>
    <s v="AL"/>
    <s v="BALDWIN"/>
    <x v="7"/>
  </r>
  <r>
    <x v="0"/>
    <n v="1228507"/>
    <s v="WAVERUNNER"/>
    <s v="RCG"/>
    <n v="339"/>
    <x v="0"/>
    <x v="0"/>
    <x v="0"/>
    <s v="TX"/>
    <s v="GALVESTON"/>
    <x v="4"/>
  </r>
  <r>
    <x v="0"/>
    <s v="FL5957EK"/>
    <s v="BAD HABIT"/>
    <s v="RCG"/>
    <n v="1516"/>
    <x v="0"/>
    <x v="0"/>
    <x v="0"/>
    <s v="FL"/>
    <s v="SARASOTA"/>
    <x v="0"/>
  </r>
  <r>
    <x v="0"/>
    <s v="FL0287FU"/>
    <s v="BEST CATCH"/>
    <s v="RCG"/>
    <n v="165"/>
    <x v="0"/>
    <x v="0"/>
    <x v="0"/>
    <s v="FL"/>
    <s v="SARASOTA"/>
    <x v="0"/>
  </r>
  <r>
    <x v="0"/>
    <n v="600708"/>
    <s v="BIG CATCH"/>
    <s v="RCG"/>
    <n v="1264"/>
    <x v="0"/>
    <x v="0"/>
    <x v="0"/>
    <s v="FL"/>
    <s v="SARASOTA"/>
    <x v="0"/>
  </r>
  <r>
    <x v="0"/>
    <s v="FL7650SJ"/>
    <s v="BONUS DEAL"/>
    <s v="RCG"/>
    <n v="731"/>
    <x v="0"/>
    <x v="0"/>
    <x v="0"/>
    <s v="FL"/>
    <s v="SARASOTA"/>
    <x v="0"/>
  </r>
  <r>
    <x v="0"/>
    <n v="983739"/>
    <s v="WHATS ON"/>
    <s v="HRCG"/>
    <n v="1691"/>
    <x v="0"/>
    <x v="0"/>
    <x v="0"/>
    <s v="TX"/>
    <s v="CAMERON"/>
    <x v="4"/>
  </r>
  <r>
    <x v="0"/>
    <n v="593210"/>
    <s v="WHIP N POST"/>
    <s v="RCG"/>
    <n v="1603"/>
    <x v="0"/>
    <x v="0"/>
    <x v="0"/>
    <s v="TX"/>
    <s v="HARRIS"/>
    <x v="4"/>
  </r>
  <r>
    <x v="0"/>
    <s v="MI6707BR"/>
    <s v="WHIPSANAPA"/>
    <s v="RCG"/>
    <n v="867"/>
    <x v="0"/>
    <x v="0"/>
    <x v="0"/>
    <s v="MS"/>
    <s v="HARRISON"/>
    <x v="6"/>
  </r>
  <r>
    <x v="0"/>
    <n v="527199"/>
    <s v="WHITE CAPPS"/>
    <s v="RCG"/>
    <n v="8"/>
    <x v="0"/>
    <x v="0"/>
    <x v="0"/>
    <s v="AL"/>
    <s v="BALDWIN"/>
    <x v="7"/>
  </r>
  <r>
    <x v="0"/>
    <n v="953987"/>
    <s v="WHIZ RD OF OZ"/>
    <s v="RCG"/>
    <n v="1655"/>
    <x v="0"/>
    <x v="0"/>
    <x v="0"/>
    <s v="FL"/>
    <s v="MONROE"/>
    <x v="2"/>
  </r>
  <r>
    <x v="0"/>
    <s v="TX7501BP"/>
    <s v="WHY KNOT?"/>
    <s v="RCG"/>
    <n v="824"/>
    <x v="0"/>
    <x v="0"/>
    <x v="0"/>
    <s v="TX"/>
    <s v="MATAGORDA"/>
    <x v="4"/>
  </r>
  <r>
    <x v="0"/>
    <n v="1253857"/>
    <s v="WILD BILL"/>
    <s v="RCG"/>
    <n v="730"/>
    <x v="0"/>
    <x v="0"/>
    <x v="0"/>
    <s v="LA"/>
    <s v="PLAQUEMINES"/>
    <x v="3"/>
  </r>
  <r>
    <x v="0"/>
    <n v="1023971"/>
    <s v="WILD ORANGE"/>
    <s v="RCG"/>
    <n v="831"/>
    <x v="0"/>
    <x v="0"/>
    <x v="0"/>
    <s v="AL"/>
    <s v="BALDWIN"/>
    <x v="7"/>
  </r>
  <r>
    <x v="0"/>
    <s v="FL0529NU"/>
    <s v="BOUND N BLUE"/>
    <s v="RCG"/>
    <n v="1556"/>
    <x v="0"/>
    <x v="0"/>
    <x v="0"/>
    <s v="FL"/>
    <s v="SARASOTA"/>
    <x v="0"/>
  </r>
  <r>
    <x v="0"/>
    <s v="FL7400NE"/>
    <s v="WINDY DAY"/>
    <s v="RCG"/>
    <n v="240"/>
    <x v="0"/>
    <x v="0"/>
    <x v="0"/>
    <s v="FL"/>
    <s v="MONROE"/>
    <x v="2"/>
  </r>
  <r>
    <x v="0"/>
    <s v="FL5872MR"/>
    <s v="DOLPHIN VI"/>
    <s v="RCG"/>
    <n v="578"/>
    <x v="0"/>
    <x v="0"/>
    <x v="0"/>
    <s v="FL"/>
    <s v="SARASOTA"/>
    <x v="0"/>
  </r>
  <r>
    <x v="0"/>
    <n v="1051504"/>
    <s v="DOUBLE NICKLE"/>
    <s v="RCG"/>
    <n v="511"/>
    <x v="0"/>
    <x v="0"/>
    <x v="0"/>
    <s v="FL"/>
    <s v="SARASOTA"/>
    <x v="0"/>
  </r>
  <r>
    <x v="0"/>
    <s v="FL8404FH"/>
    <s v="ELLJO"/>
    <s v="RCG"/>
    <n v="763"/>
    <x v="0"/>
    <x v="0"/>
    <x v="0"/>
    <s v="FL"/>
    <s v="SARASOTA"/>
    <x v="0"/>
  </r>
  <r>
    <x v="0"/>
    <s v="FL5811LU"/>
    <s v="FISHFACTOR"/>
    <s v="RCG"/>
    <n v="148"/>
    <x v="0"/>
    <x v="0"/>
    <x v="0"/>
    <s v="FL"/>
    <s v="SARASOTA"/>
    <x v="0"/>
  </r>
  <r>
    <x v="0"/>
    <n v="559190"/>
    <s v="WOOLF"/>
    <s v="RCG"/>
    <n v="527"/>
    <x v="0"/>
    <x v="0"/>
    <x v="0"/>
    <s v="TX"/>
    <s v="GALVESTON"/>
    <x v="4"/>
  </r>
  <r>
    <x v="0"/>
    <n v="1205460"/>
    <s v="WRECK RAIDER"/>
    <s v="RCG"/>
    <n v="125"/>
    <x v="0"/>
    <x v="0"/>
    <x v="0"/>
    <s v="FL"/>
    <s v="BAY"/>
    <x v="1"/>
  </r>
  <r>
    <x v="0"/>
    <n v="1052435"/>
    <s v="WRECKLAMATION"/>
    <s v="RCG"/>
    <n v="435"/>
    <x v="0"/>
    <x v="0"/>
    <x v="0"/>
    <s v="TX"/>
    <s v="SAN PATRICIO"/>
    <x v="4"/>
  </r>
  <r>
    <x v="0"/>
    <s v="LA2745EV"/>
    <s v="WUPPA SNAPPA"/>
    <s v="RCG"/>
    <n v="52"/>
    <x v="0"/>
    <x v="0"/>
    <x v="0"/>
    <s v="LA"/>
    <s v="TERREBONNE"/>
    <x v="3"/>
  </r>
  <r>
    <x v="0"/>
    <n v="619806"/>
    <s v="Y NO"/>
    <s v="RCG"/>
    <n v="758"/>
    <x v="0"/>
    <x v="0"/>
    <x v="0"/>
    <s v="FL"/>
    <s v="MONROE"/>
    <x v="2"/>
  </r>
  <r>
    <x v="0"/>
    <n v="1110732"/>
    <s v="YANKEE STAR"/>
    <s v="RCG"/>
    <n v="112"/>
    <x v="0"/>
    <x v="0"/>
    <x v="0"/>
    <s v="AL"/>
    <s v="BALDWIN"/>
    <x v="7"/>
  </r>
  <r>
    <x v="0"/>
    <n v="587849"/>
    <s v="HONEY BEE"/>
    <s v="RCG"/>
    <n v="1379"/>
    <x v="0"/>
    <x v="0"/>
    <x v="0"/>
    <s v="FL"/>
    <s v="SARASOTA"/>
    <x v="0"/>
  </r>
  <r>
    <x v="0"/>
    <n v="1261425"/>
    <s v="HOOS UR DADDY"/>
    <s v="RCG"/>
    <n v="69"/>
    <x v="0"/>
    <x v="0"/>
    <x v="0"/>
    <s v="FL"/>
    <s v="SARASOTA"/>
    <x v="0"/>
  </r>
  <r>
    <x v="0"/>
    <s v="FL8342PS"/>
    <s v="YOOSTACOUD"/>
    <s v="RCG"/>
    <n v="91"/>
    <x v="0"/>
    <x v="0"/>
    <x v="0"/>
    <s v="FL"/>
    <s v="ESCAMBIA"/>
    <x v="1"/>
  </r>
  <r>
    <x v="0"/>
    <n v="1256481"/>
    <s v="ZORREAUX"/>
    <s v="RCG"/>
    <n v="618"/>
    <x v="0"/>
    <x v="0"/>
    <x v="0"/>
    <s v="LA"/>
    <s v="PLAQUEMINES"/>
    <x v="3"/>
  </r>
  <r>
    <x v="0"/>
    <s v="FL4890PP"/>
    <s v="PREDATOR"/>
    <s v="RCG"/>
    <n v="143"/>
    <x v="0"/>
    <x v="15"/>
    <x v="0"/>
    <s v="FL"/>
    <s v="BAY"/>
    <x v="1"/>
  </r>
  <r>
    <x v="0"/>
    <n v="642332"/>
    <s v="FIRST LIGHT"/>
    <s v="RCG"/>
    <n v="425"/>
    <x v="18"/>
    <x v="5"/>
    <x v="2"/>
    <s v="FL"/>
    <s v="OKALOOSA"/>
    <x v="1"/>
  </r>
  <r>
    <x v="0"/>
    <s v="FL6956RB"/>
    <s v="JUST THE TIP"/>
    <s v="RCG"/>
    <n v="1502"/>
    <x v="0"/>
    <x v="0"/>
    <x v="0"/>
    <s v="FL"/>
    <s v="SARASOTA"/>
    <x v="0"/>
  </r>
  <r>
    <x v="0"/>
    <s v="FL8316NY"/>
    <s v="KATMANOU"/>
    <s v="RCG"/>
    <n v="679"/>
    <x v="0"/>
    <x v="0"/>
    <x v="0"/>
    <s v="FL"/>
    <s v="SARASOTA"/>
    <x v="0"/>
  </r>
  <r>
    <x v="0"/>
    <s v="FL4994GP"/>
    <s v="KATELYN"/>
    <s v="RCG"/>
    <n v="1386"/>
    <x v="18"/>
    <x v="5"/>
    <x v="2"/>
    <s v="FL"/>
    <s v="ESCAMBIA"/>
    <x v="1"/>
  </r>
  <r>
    <x v="0"/>
    <n v="573252"/>
    <s v="LIL SPARKIE"/>
    <s v="RCG"/>
    <n v="253"/>
    <x v="16"/>
    <x v="5"/>
    <x v="2"/>
    <s v="FL"/>
    <s v="BAY"/>
    <x v="1"/>
  </r>
  <r>
    <x v="0"/>
    <s v="TX9692HN"/>
    <s v="SEA CAT"/>
    <s v="RCG"/>
    <n v="500"/>
    <x v="0"/>
    <x v="5"/>
    <x v="0"/>
    <s v="TX"/>
    <s v="HARRIS"/>
    <x v="4"/>
  </r>
  <r>
    <x v="0"/>
    <n v="1250514"/>
    <s v="STRIKE ZONE"/>
    <s v="RCG"/>
    <n v="636"/>
    <x v="0"/>
    <x v="5"/>
    <x v="0"/>
    <s v="DE"/>
    <s v="SUSSEX"/>
    <x v="5"/>
  </r>
  <r>
    <x v="0"/>
    <n v="669897"/>
    <s v="VENGEANCE"/>
    <s v="RCG"/>
    <n v="705"/>
    <x v="35"/>
    <x v="5"/>
    <x v="2"/>
    <s v="FL"/>
    <s v="OKALOOSA"/>
    <x v="1"/>
  </r>
  <r>
    <x v="0"/>
    <n v="965639"/>
    <s v="BACK DOWN II"/>
    <s v="RCG"/>
    <n v="550"/>
    <x v="11"/>
    <x v="10"/>
    <x v="9"/>
    <s v="FL"/>
    <s v="OKALOOSA"/>
    <x v="1"/>
  </r>
  <r>
    <x v="0"/>
    <s v="TX9473JA"/>
    <s v="CAT CHA LATER"/>
    <s v="RCG"/>
    <n v="1675"/>
    <x v="0"/>
    <x v="10"/>
    <x v="0"/>
    <s v="TX"/>
    <s v="CALHOUN"/>
    <x v="1"/>
  </r>
  <r>
    <x v="0"/>
    <n v="948062"/>
    <s v="LEGACY"/>
    <s v="RCG"/>
    <n v="217"/>
    <x v="0"/>
    <x v="0"/>
    <x v="0"/>
    <s v="FL"/>
    <s v="SARASOTA"/>
    <x v="0"/>
  </r>
  <r>
    <x v="0"/>
    <n v="1116241"/>
    <s v="KILLEN TIME"/>
    <s v="RCG"/>
    <n v="1632"/>
    <x v="18"/>
    <x v="10"/>
    <x v="9"/>
    <s v="FL"/>
    <s v="BAY"/>
    <x v="1"/>
  </r>
  <r>
    <x v="0"/>
    <n v="1076615"/>
    <s v="LADY J II"/>
    <s v="RCG"/>
    <n v="71"/>
    <x v="18"/>
    <x v="10"/>
    <x v="9"/>
    <s v="FL"/>
    <s v="GULF"/>
    <x v="1"/>
  </r>
  <r>
    <x v="0"/>
    <n v="968429"/>
    <s v="SURE LUCK IV"/>
    <s v="RCG"/>
    <n v="1190"/>
    <x v="0"/>
    <x v="10"/>
    <x v="0"/>
    <s v="FL"/>
    <s v="ESCAMBIA"/>
    <x v="1"/>
  </r>
  <r>
    <x v="0"/>
    <n v="946080"/>
    <s v="BOWD UP"/>
    <s v="HRCG"/>
    <n v="1616"/>
    <x v="36"/>
    <x v="6"/>
    <x v="5"/>
    <s v="FL"/>
    <s v="OKALOOSA"/>
    <x v="1"/>
  </r>
  <r>
    <x v="0"/>
    <n v="649855"/>
    <s v="FREEDOM"/>
    <s v="RCG"/>
    <n v="1219"/>
    <x v="17"/>
    <x v="6"/>
    <x v="5"/>
    <s v="FL"/>
    <s v="BAY"/>
    <x v="1"/>
  </r>
  <r>
    <x v="0"/>
    <n v="509845"/>
    <s v="ROOKIE"/>
    <s v="RCG"/>
    <n v="250"/>
    <x v="17"/>
    <x v="6"/>
    <x v="5"/>
    <s v="FL"/>
    <s v="OKALOOSA"/>
    <x v="1"/>
  </r>
  <r>
    <x v="0"/>
    <n v="536288"/>
    <s v="SILVER LINING"/>
    <s v="RCG"/>
    <n v="76"/>
    <x v="17"/>
    <x v="6"/>
    <x v="5"/>
    <s v="FL"/>
    <s v="OKALOOSA"/>
    <x v="1"/>
  </r>
  <r>
    <x v="0"/>
    <s v="FL2189FH"/>
    <s v="MIDNITE SON"/>
    <s v="RCG"/>
    <n v="311"/>
    <x v="0"/>
    <x v="0"/>
    <x v="0"/>
    <s v="FL"/>
    <s v="SARASOTA"/>
    <x v="0"/>
  </r>
  <r>
    <x v="0"/>
    <s v="FL6275BK"/>
    <s v="MIMAE TOO"/>
    <s v="RCG"/>
    <n v="842"/>
    <x v="0"/>
    <x v="0"/>
    <x v="0"/>
    <s v="FL"/>
    <s v="SARASOTA"/>
    <x v="0"/>
  </r>
  <r>
    <x v="0"/>
    <n v="698159"/>
    <s v="CAPT MIKE"/>
    <s v="RCG"/>
    <n v="1085"/>
    <x v="28"/>
    <x v="2"/>
    <x v="14"/>
    <s v="FL"/>
    <s v="BAY"/>
    <x v="1"/>
  </r>
  <r>
    <x v="0"/>
    <n v="593573"/>
    <s v="INDIAN OUTLAW"/>
    <s v="RCG"/>
    <n v="702"/>
    <x v="35"/>
    <x v="2"/>
    <x v="14"/>
    <s v="FL"/>
    <s v="OKALOOSA"/>
    <x v="1"/>
  </r>
  <r>
    <x v="0"/>
    <n v="684609"/>
    <s v="LADY S"/>
    <s v="RCG"/>
    <n v="269"/>
    <x v="28"/>
    <x v="2"/>
    <x v="14"/>
    <s v="FL"/>
    <s v="BAY"/>
    <x v="1"/>
  </r>
  <r>
    <x v="0"/>
    <n v="1213639"/>
    <s v="STEEL SLINGER"/>
    <s v="RCG"/>
    <n v="1649"/>
    <x v="28"/>
    <x v="2"/>
    <x v="14"/>
    <s v="FL"/>
    <s v="BAY"/>
    <x v="1"/>
  </r>
  <r>
    <x v="0"/>
    <s v="FL6648PX"/>
    <s v="NEXT CHAPTER"/>
    <s v="RCG"/>
    <n v="1537"/>
    <x v="0"/>
    <x v="0"/>
    <x v="0"/>
    <s v="FL"/>
    <s v="SARASOTA"/>
    <x v="0"/>
  </r>
  <r>
    <x v="0"/>
    <n v="587662"/>
    <s v="BIG JOHN"/>
    <s v="RCG"/>
    <n v="634"/>
    <x v="11"/>
    <x v="3"/>
    <x v="3"/>
    <s v="FL"/>
    <s v="OKALOOSA"/>
    <x v="1"/>
  </r>
  <r>
    <x v="0"/>
    <n v="558306"/>
    <s v="CAPT ELLIS"/>
    <s v="RCG"/>
    <n v="1120"/>
    <x v="35"/>
    <x v="3"/>
    <x v="3"/>
    <s v="FL"/>
    <s v="BAY"/>
    <x v="1"/>
  </r>
  <r>
    <x v="0"/>
    <n v="522318"/>
    <s v="MISS K-C"/>
    <s v="RCG"/>
    <n v="214"/>
    <x v="17"/>
    <x v="3"/>
    <x v="3"/>
    <s v="FL"/>
    <s v="BAY"/>
    <x v="1"/>
  </r>
  <r>
    <x v="0"/>
    <n v="904145"/>
    <s v="TIME BANDIT"/>
    <s v="RCG"/>
    <n v="1235"/>
    <x v="15"/>
    <x v="3"/>
    <x v="3"/>
    <s v="FL"/>
    <s v="ESCAMBIA"/>
    <x v="1"/>
  </r>
  <r>
    <x v="0"/>
    <n v="962808"/>
    <s v="WAHOO"/>
    <s v="RCG"/>
    <n v="732"/>
    <x v="35"/>
    <x v="3"/>
    <x v="3"/>
    <s v="FL"/>
    <s v="OKALOOSA"/>
    <x v="1"/>
  </r>
  <r>
    <x v="0"/>
    <n v="603170"/>
    <s v="WINDWALKER II"/>
    <s v="RCG"/>
    <n v="826"/>
    <x v="35"/>
    <x v="3"/>
    <x v="3"/>
    <s v="GA"/>
    <s v="DOUGLAS"/>
    <x v="5"/>
  </r>
  <r>
    <x v="0"/>
    <n v="1121183"/>
    <s v="NICE ONE"/>
    <s v="RCG"/>
    <n v="1602"/>
    <x v="0"/>
    <x v="0"/>
    <x v="0"/>
    <s v="FL"/>
    <s v="SARASOTA"/>
    <x v="0"/>
  </r>
  <r>
    <x v="0"/>
    <n v="694041"/>
    <s v="CAPT HANK"/>
    <s v="RCG"/>
    <n v="259"/>
    <x v="17"/>
    <x v="4"/>
    <x v="4"/>
    <s v="FL"/>
    <s v="BAY"/>
    <x v="1"/>
  </r>
  <r>
    <x v="0"/>
    <n v="1064902"/>
    <s v="CAT N ROUND"/>
    <s v="RCG"/>
    <n v="36"/>
    <x v="17"/>
    <x v="4"/>
    <x v="4"/>
    <s v="FL"/>
    <s v="BAY"/>
    <x v="1"/>
  </r>
  <r>
    <x v="0"/>
    <n v="910234"/>
    <s v="MISS KELLEY"/>
    <s v="RCG"/>
    <n v="501"/>
    <x v="17"/>
    <x v="4"/>
    <x v="4"/>
    <s v="FL"/>
    <s v="BAY"/>
    <x v="1"/>
  </r>
  <r>
    <x v="0"/>
    <n v="293746"/>
    <s v="NEW BEGINNING"/>
    <s v="RCG"/>
    <n v="312"/>
    <x v="17"/>
    <x v="4"/>
    <x v="4"/>
    <s v="FL"/>
    <s v="BAY"/>
    <x v="1"/>
  </r>
  <r>
    <x v="0"/>
    <n v="515907"/>
    <s v="PESCADOR III"/>
    <s v="RCG"/>
    <n v="175"/>
    <x v="17"/>
    <x v="4"/>
    <x v="4"/>
    <s v="FL"/>
    <s v="OKALOOSA"/>
    <x v="1"/>
  </r>
  <r>
    <x v="0"/>
    <n v="539683"/>
    <s v="BLUE FIN"/>
    <s v="RCG"/>
    <n v="23"/>
    <x v="15"/>
    <x v="16"/>
    <x v="15"/>
    <s v="TX"/>
    <s v="BRAZORIA"/>
    <x v="4"/>
  </r>
  <r>
    <x v="0"/>
    <n v="655646"/>
    <s v="COOL CHANGE"/>
    <s v="RCG"/>
    <n v="1058"/>
    <x v="15"/>
    <x v="16"/>
    <x v="15"/>
    <s v="AL"/>
    <s v="BALDWIN"/>
    <x v="7"/>
  </r>
  <r>
    <x v="0"/>
    <n v="1064547"/>
    <s v="DELIVERANCE"/>
    <s v="RCG"/>
    <n v="949"/>
    <x v="37"/>
    <x v="16"/>
    <x v="15"/>
    <s v="AL"/>
    <s v="MOBILE"/>
    <x v="7"/>
  </r>
  <r>
    <x v="0"/>
    <n v="1075426"/>
    <s v="HAPPY HOOKER"/>
    <s v="RCG"/>
    <n v="368"/>
    <x v="35"/>
    <x v="16"/>
    <x v="15"/>
    <s v="MS"/>
    <s v="HARRISON"/>
    <x v="6"/>
  </r>
  <r>
    <x v="0"/>
    <n v="1046461"/>
    <s v="HIGH COTTON"/>
    <s v="HRCG"/>
    <n v="1615"/>
    <x v="19"/>
    <x v="16"/>
    <x v="15"/>
    <s v="AL"/>
    <s v="BALDWIN"/>
    <x v="7"/>
  </r>
  <r>
    <x v="0"/>
    <n v="1042779"/>
    <s v="LADY ANN"/>
    <s v="RCG"/>
    <n v="203"/>
    <x v="15"/>
    <x v="16"/>
    <x v="15"/>
    <s v="AL"/>
    <s v="MOBILE"/>
    <x v="7"/>
  </r>
  <r>
    <x v="0"/>
    <n v="698343"/>
    <s v="MIGHTY FINE"/>
    <s v="RCG"/>
    <n v="370"/>
    <x v="28"/>
    <x v="16"/>
    <x v="14"/>
    <s v="FL"/>
    <s v="OKALOOSA"/>
    <x v="1"/>
  </r>
  <r>
    <x v="0"/>
    <n v="668310"/>
    <s v="REEL PLEASURE"/>
    <s v="RCG"/>
    <n v="4"/>
    <x v="15"/>
    <x v="16"/>
    <x v="15"/>
    <s v="FL"/>
    <s v="BAY"/>
    <x v="1"/>
  </r>
  <r>
    <x v="0"/>
    <n v="1195707"/>
    <s v="UN REEL"/>
    <s v="RCG"/>
    <n v="802"/>
    <x v="15"/>
    <x v="16"/>
    <x v="15"/>
    <s v="FL"/>
    <s v="OKALOOSA"/>
    <x v="1"/>
  </r>
  <r>
    <x v="0"/>
    <n v="963496"/>
    <s v="C-ROSE"/>
    <s v="RCG"/>
    <n v="186"/>
    <x v="6"/>
    <x v="17"/>
    <x v="16"/>
    <s v="FL"/>
    <s v="ESCAMBIA"/>
    <x v="1"/>
  </r>
  <r>
    <x v="0"/>
    <n v="961647"/>
    <s v="EAGLE EXPRESS"/>
    <s v="RCG"/>
    <n v="1144"/>
    <x v="35"/>
    <x v="17"/>
    <x v="16"/>
    <s v="AL"/>
    <s v="BALDWIN"/>
    <x v="7"/>
  </r>
  <r>
    <x v="0"/>
    <n v="946218"/>
    <s v="FAIRWATER II"/>
    <s v="RCG"/>
    <n v="904"/>
    <x v="6"/>
    <x v="17"/>
    <x v="16"/>
    <s v="AL"/>
    <s v="BALDWIN"/>
    <x v="7"/>
  </r>
  <r>
    <x v="0"/>
    <n v="923276"/>
    <s v="HOOKED UP"/>
    <s v="RCG"/>
    <n v="1032"/>
    <x v="35"/>
    <x v="17"/>
    <x v="16"/>
    <s v="FL"/>
    <s v="BAY"/>
    <x v="1"/>
  </r>
  <r>
    <x v="0"/>
    <n v="922766"/>
    <s v="ISLAND GIRL"/>
    <s v="RCG"/>
    <n v="1035"/>
    <x v="35"/>
    <x v="17"/>
    <x v="16"/>
    <s v="TX"/>
    <s v="GALVESTON"/>
    <x v="4"/>
  </r>
  <r>
    <x v="0"/>
    <n v="958574"/>
    <s v="LADY B"/>
    <s v="RCG"/>
    <n v="1038"/>
    <x v="35"/>
    <x v="17"/>
    <x v="16"/>
    <s v="FL"/>
    <s v="BAY"/>
    <x v="1"/>
  </r>
  <r>
    <x v="0"/>
    <n v="930586"/>
    <s v="LIQUID THERAPY"/>
    <s v="RCG"/>
    <n v="216"/>
    <x v="6"/>
    <x v="17"/>
    <x v="16"/>
    <s v="AL"/>
    <s v="BALDWIN"/>
    <x v="7"/>
  </r>
  <r>
    <x v="0"/>
    <n v="1166175"/>
    <s v="NO LIMIT"/>
    <s v="RCG"/>
    <n v="394"/>
    <x v="0"/>
    <x v="0"/>
    <x v="0"/>
    <s v="FL"/>
    <s v="SARASOTA"/>
    <x v="0"/>
  </r>
  <r>
    <x v="0"/>
    <n v="1158590"/>
    <s v="RELENTLESS"/>
    <s v="RCG"/>
    <n v="874"/>
    <x v="35"/>
    <x v="17"/>
    <x v="16"/>
    <s v="FL"/>
    <s v="OKALOOSA"/>
    <x v="1"/>
  </r>
  <r>
    <x v="0"/>
    <n v="970792"/>
    <s v="TWILIGHT"/>
    <s v="RCG"/>
    <n v="428"/>
    <x v="35"/>
    <x v="17"/>
    <x v="16"/>
    <s v="FL"/>
    <s v="OKALOOSA"/>
    <x v="1"/>
  </r>
  <r>
    <x v="0"/>
    <n v="995996"/>
    <s v="WISHBONE"/>
    <s v="RCG"/>
    <n v="647"/>
    <x v="6"/>
    <x v="17"/>
    <x v="16"/>
    <s v="AL"/>
    <s v="BALDWIN"/>
    <x v="7"/>
  </r>
  <r>
    <x v="0"/>
    <n v="1112286"/>
    <s v="AQUASTAR"/>
    <s v="RCG"/>
    <n v="615"/>
    <x v="37"/>
    <x v="18"/>
    <x v="17"/>
    <s v="AL"/>
    <s v="BALDWIN"/>
    <x v="7"/>
  </r>
  <r>
    <x v="0"/>
    <n v="937919"/>
    <s v="GREAT ESCAPE"/>
    <s v="RCG"/>
    <n v="1382"/>
    <x v="38"/>
    <x v="18"/>
    <x v="17"/>
    <s v="FL"/>
    <s v="BAY"/>
    <x v="1"/>
  </r>
  <r>
    <x v="0"/>
    <n v="666035"/>
    <s v="100 PROOF"/>
    <s v="RCG"/>
    <n v="257"/>
    <x v="2"/>
    <x v="11"/>
    <x v="10"/>
    <s v="FL"/>
    <s v="OKALOOSA"/>
    <x v="1"/>
  </r>
  <r>
    <x v="0"/>
    <n v="939762"/>
    <s v="CLASS ACT"/>
    <s v="RCG"/>
    <n v="606"/>
    <x v="15"/>
    <x v="11"/>
    <x v="10"/>
    <s v="AL"/>
    <s v="BALDWIN"/>
    <x v="7"/>
  </r>
  <r>
    <x v="0"/>
    <n v="963173"/>
    <s v="PREDATOR II"/>
    <s v="RCG"/>
    <n v="684"/>
    <x v="0"/>
    <x v="0"/>
    <x v="0"/>
    <s v="FL"/>
    <s v="SARASOTA"/>
    <x v="0"/>
  </r>
  <r>
    <x v="0"/>
    <n v="598455"/>
    <s v="IM ALONE"/>
    <s v="RCG"/>
    <n v="933"/>
    <x v="20"/>
    <x v="11"/>
    <x v="10"/>
    <s v="MS"/>
    <s v="JACKSON"/>
    <x v="6"/>
  </r>
  <r>
    <x v="0"/>
    <n v="664005"/>
    <s v="INDEMAND"/>
    <s v="HRCG"/>
    <n v="1619"/>
    <x v="7"/>
    <x v="11"/>
    <x v="10"/>
    <s v="FL"/>
    <s v="OKALOOSA"/>
    <x v="1"/>
  </r>
  <r>
    <x v="0"/>
    <n v="555418"/>
    <s v="INTRUDER"/>
    <s v="RCG"/>
    <n v="598"/>
    <x v="30"/>
    <x v="11"/>
    <x v="10"/>
    <s v="AL"/>
    <s v="BALDWIN"/>
    <x v="7"/>
  </r>
  <r>
    <x v="0"/>
    <n v="698221"/>
    <s v="ISLAND GIRL"/>
    <s v="RCG"/>
    <n v="120"/>
    <x v="6"/>
    <x v="11"/>
    <x v="10"/>
    <s v="AL"/>
    <s v="BALDWIN"/>
    <x v="7"/>
  </r>
  <r>
    <x v="0"/>
    <n v="698406"/>
    <s v="KELLEY GIRL"/>
    <s v="RCG"/>
    <n v="19"/>
    <x v="15"/>
    <x v="11"/>
    <x v="10"/>
    <s v="FL"/>
    <s v="BAY"/>
    <x v="1"/>
  </r>
  <r>
    <x v="0"/>
    <n v="693936"/>
    <s v="KILLIN FISH"/>
    <s v="RCG"/>
    <n v="896"/>
    <x v="35"/>
    <x v="11"/>
    <x v="16"/>
    <s v="FL"/>
    <s v="BAY"/>
    <x v="1"/>
  </r>
  <r>
    <x v="0"/>
    <s v="FL5311PV"/>
    <s v="R/V WILLIAM R MOTE"/>
    <s v="RCG"/>
    <n v="1540"/>
    <x v="0"/>
    <x v="0"/>
    <x v="0"/>
    <s v="FL"/>
    <s v="SARASOTA"/>
    <x v="0"/>
  </r>
  <r>
    <x v="0"/>
    <n v="909373"/>
    <s v="LADY KELLEY"/>
    <s v="RCG"/>
    <n v="260"/>
    <x v="15"/>
    <x v="11"/>
    <x v="10"/>
    <s v="FL"/>
    <s v="BAY"/>
    <x v="1"/>
  </r>
  <r>
    <x v="0"/>
    <s v="FL2692JA"/>
    <s v="RUMRUNNER"/>
    <s v="RCG"/>
    <n v="300"/>
    <x v="0"/>
    <x v="0"/>
    <x v="0"/>
    <s v="FL"/>
    <s v="SARASOTA"/>
    <x v="0"/>
  </r>
  <r>
    <x v="0"/>
    <n v="521620"/>
    <s v="MISS AEGINA"/>
    <s v="RCG"/>
    <n v="789"/>
    <x v="15"/>
    <x v="11"/>
    <x v="10"/>
    <s v="FL"/>
    <s v="OKALOOSA"/>
    <x v="1"/>
  </r>
  <r>
    <x v="0"/>
    <n v="913881"/>
    <s v="PHOENIX"/>
    <s v="RCG"/>
    <n v="573"/>
    <x v="15"/>
    <x v="11"/>
    <x v="10"/>
    <s v="FL"/>
    <s v="OKALOOSA"/>
    <x v="1"/>
  </r>
  <r>
    <x v="0"/>
    <n v="513211"/>
    <s v="RIP TIDE"/>
    <s v="RCG"/>
    <n v="855"/>
    <x v="15"/>
    <x v="11"/>
    <x v="10"/>
    <s v="AL"/>
    <s v="BALDWIN"/>
    <x v="7"/>
  </r>
  <r>
    <x v="0"/>
    <n v="946220"/>
    <s v="SOUTHWIND"/>
    <s v="RCG"/>
    <n v="742"/>
    <x v="6"/>
    <x v="11"/>
    <x v="10"/>
    <s v="AL"/>
    <s v="MOBILE"/>
    <x v="7"/>
  </r>
  <r>
    <x v="0"/>
    <n v="656186"/>
    <s v="SUMMER BREEZE"/>
    <s v="RCG"/>
    <n v="152"/>
    <x v="15"/>
    <x v="11"/>
    <x v="10"/>
    <s v="AL"/>
    <s v="BALDWIN"/>
    <x v="7"/>
  </r>
  <r>
    <x v="0"/>
    <n v="660592"/>
    <s v="TOMAHAWK"/>
    <s v="RCG"/>
    <n v="704"/>
    <x v="15"/>
    <x v="11"/>
    <x v="10"/>
    <s v="FL"/>
    <s v="BAY"/>
    <x v="1"/>
  </r>
  <r>
    <x v="0"/>
    <n v="681109"/>
    <s v="BIG ADVENTURE"/>
    <s v="HRCG"/>
    <n v="1612"/>
    <x v="25"/>
    <x v="19"/>
    <x v="18"/>
    <s v="AL"/>
    <s v="BALDWIN"/>
    <x v="7"/>
  </r>
  <r>
    <x v="0"/>
    <n v="1023435"/>
    <s v="NATIVE SONS"/>
    <s v="RCG"/>
    <n v="560"/>
    <x v="20"/>
    <x v="19"/>
    <x v="18"/>
    <s v="FL"/>
    <s v="ESCAMBIA"/>
    <x v="1"/>
  </r>
  <r>
    <x v="0"/>
    <n v="551631"/>
    <s v="ANTICIPATION"/>
    <s v="RCG"/>
    <n v="156"/>
    <x v="6"/>
    <x v="12"/>
    <x v="11"/>
    <s v="FL"/>
    <s v="OKALOOSA"/>
    <x v="1"/>
  </r>
  <r>
    <x v="0"/>
    <n v="1165271"/>
    <s v="AUGGY ONE"/>
    <s v="RCG"/>
    <n v="1124"/>
    <x v="0"/>
    <x v="12"/>
    <x v="0"/>
    <s v="FL"/>
    <s v="MONROE"/>
    <x v="2"/>
  </r>
  <r>
    <x v="0"/>
    <n v="1043525"/>
    <s v="SHARK"/>
    <s v="RCG"/>
    <n v="442"/>
    <x v="0"/>
    <x v="0"/>
    <x v="0"/>
    <s v="FL"/>
    <s v="SARASOTA"/>
    <x v="0"/>
  </r>
  <r>
    <x v="0"/>
    <n v="1169458"/>
    <s v="EMERALD COAST"/>
    <s v="RCG"/>
    <n v="514"/>
    <x v="6"/>
    <x v="12"/>
    <x v="11"/>
    <s v="FL"/>
    <s v="ESCAMBIA"/>
    <x v="1"/>
  </r>
  <r>
    <x v="0"/>
    <n v="695333"/>
    <s v="FINEST KIND"/>
    <s v="RCG"/>
    <n v="213"/>
    <x v="6"/>
    <x v="12"/>
    <x v="11"/>
    <s v="FL"/>
    <s v="OKALOOSA"/>
    <x v="1"/>
  </r>
  <r>
    <x v="0"/>
    <n v="936966"/>
    <s v="GOOD TIMES"/>
    <s v="RCG"/>
    <n v="2"/>
    <x v="24"/>
    <x v="12"/>
    <x v="11"/>
    <s v="FL"/>
    <s v="OKALOOSA"/>
    <x v="1"/>
  </r>
  <r>
    <x v="0"/>
    <n v="1132192"/>
    <s v="SHARK 2"/>
    <s v="RCG"/>
    <n v="616"/>
    <x v="0"/>
    <x v="0"/>
    <x v="0"/>
    <s v="FL"/>
    <s v="SARASOTA"/>
    <x v="0"/>
  </r>
  <r>
    <x v="0"/>
    <n v="1149201"/>
    <s v="JOKAS WILD"/>
    <s v="RCG"/>
    <n v="178"/>
    <x v="6"/>
    <x v="12"/>
    <x v="11"/>
    <s v="MS"/>
    <s v="HARRISON"/>
    <x v="6"/>
  </r>
  <r>
    <x v="0"/>
    <n v="693072"/>
    <s v="LEGACY"/>
    <s v="RCG"/>
    <n v="939"/>
    <x v="6"/>
    <x v="12"/>
    <x v="11"/>
    <s v="AL"/>
    <s v="BALDWIN"/>
    <x v="7"/>
  </r>
  <r>
    <x v="0"/>
    <n v="604808"/>
    <s v="LEO TOO"/>
    <s v="RCG"/>
    <n v="445"/>
    <x v="6"/>
    <x v="12"/>
    <x v="11"/>
    <s v="FL"/>
    <s v="BAY"/>
    <x v="1"/>
  </r>
  <r>
    <x v="0"/>
    <n v="646019"/>
    <s v="SEAHORSE"/>
    <s v="RCG"/>
    <n v="210"/>
    <x v="6"/>
    <x v="12"/>
    <x v="11"/>
    <s v="FL"/>
    <s v="OKALOOSA"/>
    <x v="1"/>
  </r>
  <r>
    <x v="0"/>
    <n v="934352"/>
    <s v="SOUTHERNER"/>
    <s v="RCG"/>
    <n v="549"/>
    <x v="6"/>
    <x v="12"/>
    <x v="11"/>
    <s v="AL"/>
    <s v="BALDWIN"/>
    <x v="7"/>
  </r>
  <r>
    <x v="0"/>
    <n v="1146406"/>
    <s v="CROWD PLEEZER"/>
    <s v="RCG"/>
    <n v="1634"/>
    <x v="2"/>
    <x v="20"/>
    <x v="19"/>
    <s v="AL"/>
    <s v="MOBILE"/>
    <x v="7"/>
  </r>
  <r>
    <x v="0"/>
    <n v="908200"/>
    <s v="JUST B CAUSE"/>
    <s v="RCG"/>
    <n v="1621"/>
    <x v="9"/>
    <x v="20"/>
    <x v="19"/>
    <s v="FL"/>
    <s v="OKALOOSA"/>
    <x v="1"/>
  </r>
  <r>
    <x v="0"/>
    <n v="670828"/>
    <s v="TOTAL PACKAGE"/>
    <s v="RCG"/>
    <n v="812"/>
    <x v="37"/>
    <x v="20"/>
    <x v="19"/>
    <s v="FL"/>
    <s v="ESCAMBIA"/>
    <x v="1"/>
  </r>
  <r>
    <x v="0"/>
    <s v="FL0401PX"/>
    <s v="TEAM EXPLORER"/>
    <s v="RCG"/>
    <n v="1412"/>
    <x v="0"/>
    <x v="0"/>
    <x v="0"/>
    <s v="FL"/>
    <s v="SARASOTA"/>
    <x v="0"/>
  </r>
  <r>
    <x v="0"/>
    <n v="678319"/>
    <s v="LADY EM"/>
    <s v="RCG"/>
    <n v="570"/>
    <x v="24"/>
    <x v="13"/>
    <x v="12"/>
    <s v="FL"/>
    <s v="OKALOOSA"/>
    <x v="1"/>
  </r>
  <r>
    <x v="0"/>
    <n v="695189"/>
    <s v="REEL COMMOCEAN"/>
    <s v="RCG"/>
    <n v="292"/>
    <x v="24"/>
    <x v="13"/>
    <x v="12"/>
    <s v="FL"/>
    <s v="BAY"/>
    <x v="1"/>
  </r>
  <r>
    <x v="0"/>
    <n v="698897"/>
    <s v="SUNRISE"/>
    <s v="RCG"/>
    <n v="1164"/>
    <x v="24"/>
    <x v="13"/>
    <x v="12"/>
    <s v="FL"/>
    <s v="OKALOOSA"/>
    <x v="1"/>
  </r>
  <r>
    <x v="0"/>
    <n v="912436"/>
    <s v="C.A.T."/>
    <s v="RCG"/>
    <n v="347"/>
    <x v="39"/>
    <x v="21"/>
    <x v="20"/>
    <s v="FL"/>
    <s v="ESCAMBIA"/>
    <x v="1"/>
  </r>
  <r>
    <x v="0"/>
    <n v="1038780"/>
    <s v="CAPT CHARLIE"/>
    <s v="RCG"/>
    <n v="673"/>
    <x v="9"/>
    <x v="21"/>
    <x v="20"/>
    <s v="LA"/>
    <s v="LAFOURCHE"/>
    <x v="3"/>
  </r>
  <r>
    <x v="0"/>
    <n v="667476"/>
    <s v="GABRIELLA"/>
    <s v="RCG"/>
    <n v="1541"/>
    <x v="9"/>
    <x v="21"/>
    <x v="20"/>
    <s v="MS"/>
    <s v="HARRISON"/>
    <x v="6"/>
  </r>
  <r>
    <x v="0"/>
    <n v="1158541"/>
    <s v="GULF BREEZE"/>
    <s v="RCG"/>
    <n v="427"/>
    <x v="12"/>
    <x v="22"/>
    <x v="21"/>
    <s v="FL"/>
    <s v="OKALOOSA"/>
    <x v="1"/>
  </r>
  <r>
    <x v="0"/>
    <n v="918276"/>
    <s v="SEMINOLE WIND"/>
    <s v="RCG"/>
    <n v="622"/>
    <x v="9"/>
    <x v="22"/>
    <x v="21"/>
    <s v="FL"/>
    <s v="BAY"/>
    <x v="1"/>
  </r>
  <r>
    <x v="0"/>
    <n v="619805"/>
    <s v="MISS JENNY"/>
    <s v="RCG"/>
    <n v="1158"/>
    <x v="19"/>
    <x v="23"/>
    <x v="22"/>
    <s v="AL"/>
    <s v="BALDWIN"/>
    <x v="7"/>
  </r>
  <r>
    <x v="0"/>
    <n v="629190"/>
    <s v="NO DOUBT"/>
    <s v="RCG"/>
    <n v="116"/>
    <x v="7"/>
    <x v="23"/>
    <x v="22"/>
    <s v="FL"/>
    <s v="BAY"/>
    <x v="1"/>
  </r>
  <r>
    <x v="0"/>
    <n v="611120"/>
    <s v="ONE OF A KIND"/>
    <s v="RCG"/>
    <n v="507"/>
    <x v="7"/>
    <x v="23"/>
    <x v="22"/>
    <s v="FL"/>
    <s v="OKALOOSA"/>
    <x v="1"/>
  </r>
  <r>
    <x v="0"/>
    <n v="1051666"/>
    <s v="SEA HUNTER"/>
    <s v="RCG"/>
    <n v="876"/>
    <x v="9"/>
    <x v="24"/>
    <x v="23"/>
    <s v="AL"/>
    <s v="BALDWIN"/>
    <x v="7"/>
  </r>
  <r>
    <x v="0"/>
    <n v="635763"/>
    <s v="MISS HOSPITALITY"/>
    <s v="RCG"/>
    <n v="82"/>
    <x v="8"/>
    <x v="25"/>
    <x v="24"/>
    <s v="MS"/>
    <s v="HARRISON"/>
    <x v="6"/>
  </r>
  <r>
    <x v="0"/>
    <n v="1137883"/>
    <s v="REEL EAZY"/>
    <s v="RCG"/>
    <n v="333"/>
    <x v="1"/>
    <x v="25"/>
    <x v="24"/>
    <s v="FL"/>
    <s v="ESCAMBIA"/>
    <x v="1"/>
  </r>
  <r>
    <x v="0"/>
    <n v="529380"/>
    <s v="SEA COBRA"/>
    <s v="RCG"/>
    <n v="984"/>
    <x v="40"/>
    <x v="25"/>
    <x v="24"/>
    <s v="FL"/>
    <s v="OKALOOSA"/>
    <x v="1"/>
  </r>
  <r>
    <x v="0"/>
    <n v="1023529"/>
    <s v="SUMMER BREEZE II"/>
    <s v="RCG"/>
    <n v="149"/>
    <x v="8"/>
    <x v="25"/>
    <x v="24"/>
    <s v="AL"/>
    <s v="BALDWIN"/>
    <x v="7"/>
  </r>
  <r>
    <x v="0"/>
    <n v="1032226"/>
    <s v="BRUCE"/>
    <s v="RCG"/>
    <n v="766"/>
    <x v="41"/>
    <x v="26"/>
    <x v="25"/>
    <s v="FL"/>
    <s v="OKALOOSA"/>
    <x v="1"/>
  </r>
  <r>
    <x v="0"/>
    <n v="994360"/>
    <s v="TIGHT LINES II"/>
    <s v="RCG"/>
    <n v="793"/>
    <x v="0"/>
    <x v="0"/>
    <x v="0"/>
    <s v="FL"/>
    <s v="SARASOTA"/>
    <x v="0"/>
  </r>
  <r>
    <x v="0"/>
    <n v="1038253"/>
    <s v="LADY D"/>
    <s v="RCG"/>
    <n v="372"/>
    <x v="42"/>
    <x v="27"/>
    <x v="26"/>
    <s v="AL"/>
    <s v="BALDWIN"/>
    <x v="7"/>
  </r>
  <r>
    <x v="0"/>
    <n v="668869"/>
    <s v="WET DREAM"/>
    <s v="RCG"/>
    <n v="1446"/>
    <x v="43"/>
    <x v="28"/>
    <x v="27"/>
    <s v="FL"/>
    <s v="ESCAMBIA"/>
    <x v="1"/>
  </r>
  <r>
    <x v="0"/>
    <n v="650361"/>
    <s v="AMBER GENE"/>
    <s v="RCG"/>
    <n v="1274"/>
    <x v="44"/>
    <x v="29"/>
    <x v="28"/>
    <s v="AL"/>
    <s v="BALDWIN"/>
    <x v="7"/>
  </r>
  <r>
    <x v="0"/>
    <n v="694324"/>
    <s v="DESTINATION"/>
    <s v="RCG"/>
    <n v="184"/>
    <x v="7"/>
    <x v="29"/>
    <x v="22"/>
    <s v="FL"/>
    <s v="OKALOOSA"/>
    <x v="1"/>
  </r>
  <r>
    <x v="0"/>
    <n v="669392"/>
    <s v="HARD BOTTOM TOO"/>
    <s v="RCG"/>
    <n v="971"/>
    <x v="3"/>
    <x v="30"/>
    <x v="29"/>
    <s v="TX"/>
    <s v="CAMERON"/>
    <x v="4"/>
  </r>
  <r>
    <x v="0"/>
    <n v="550491"/>
    <s v="MR.NICK"/>
    <s v="RCG"/>
    <n v="413"/>
    <x v="14"/>
    <x v="30"/>
    <x v="29"/>
    <s v="TX"/>
    <s v="CALHOUN"/>
    <x v="1"/>
  </r>
  <r>
    <x v="0"/>
    <n v="917194"/>
    <s v="PLAYMATE"/>
    <s v="RCG"/>
    <n v="1034"/>
    <x v="1"/>
    <x v="31"/>
    <x v="30"/>
    <s v="FL"/>
    <s v="MONROE"/>
    <x v="2"/>
  </r>
  <r>
    <x v="0"/>
    <n v="1122378"/>
    <s v="ANNIE GIRL"/>
    <s v="RCG"/>
    <n v="1004"/>
    <x v="25"/>
    <x v="8"/>
    <x v="7"/>
    <s v="AL"/>
    <s v="BALDWIN"/>
    <x v="7"/>
  </r>
  <r>
    <x v="0"/>
    <s v="FL2923LS"/>
    <s v="TOP NOTCH"/>
    <s v="RCG"/>
    <n v="1201"/>
    <x v="0"/>
    <x v="0"/>
    <x v="0"/>
    <s v="FL"/>
    <s v="SARASOTA"/>
    <x v="0"/>
  </r>
  <r>
    <x v="0"/>
    <n v="1024435"/>
    <s v="TRIPLE TROUBLE"/>
    <s v="RCG"/>
    <n v="1659"/>
    <x v="0"/>
    <x v="0"/>
    <x v="0"/>
    <s v="FL"/>
    <s v="SARASOTA"/>
    <x v="0"/>
  </r>
  <r>
    <x v="0"/>
    <n v="1041849"/>
    <s v="ANASTASIA"/>
    <s v="RCG"/>
    <n v="770"/>
    <x v="3"/>
    <x v="32"/>
    <x v="31"/>
    <s v="FL"/>
    <s v="OKALOOSA"/>
    <x v="1"/>
  </r>
  <r>
    <x v="0"/>
    <n v="932091"/>
    <s v="LIVELY ONE II"/>
    <s v="RCG"/>
    <n v="459"/>
    <x v="45"/>
    <x v="32"/>
    <x v="31"/>
    <s v="FL"/>
    <s v="SANTA ROSA"/>
    <x v="1"/>
  </r>
  <r>
    <x v="0"/>
    <s v="FL9321DN"/>
    <s v="UNNAMED"/>
    <s v="RCG"/>
    <n v="158"/>
    <x v="0"/>
    <x v="0"/>
    <x v="0"/>
    <s v="FL"/>
    <s v="SARASOTA"/>
    <x v="0"/>
  </r>
  <r>
    <x v="0"/>
    <n v="1226201"/>
    <s v="VIKING FIVESTAR"/>
    <s v="RCG"/>
    <n v="1476"/>
    <x v="46"/>
    <x v="33"/>
    <x v="32"/>
    <s v="NY"/>
    <s v="SUFFOLK"/>
    <x v="5"/>
  </r>
  <r>
    <x v="0"/>
    <n v="980745"/>
    <s v="ACTION IV"/>
    <s v="RCG"/>
    <n v="482"/>
    <x v="13"/>
    <x v="1"/>
    <x v="1"/>
    <s v="TX"/>
    <s v="HARRIS"/>
    <x v="4"/>
  </r>
  <r>
    <x v="0"/>
    <s v="FL5834RC"/>
    <s v="UNNAMED"/>
    <s v="RCG"/>
    <n v="271"/>
    <x v="0"/>
    <x v="0"/>
    <x v="0"/>
    <s v="FL"/>
    <s v="SARASOTA"/>
    <x v="0"/>
  </r>
  <r>
    <x v="0"/>
    <n v="1155526"/>
    <s v="BUCCANEER"/>
    <s v="RCG"/>
    <n v="313"/>
    <x v="27"/>
    <x v="1"/>
    <x v="1"/>
    <s v="TX"/>
    <s v="CAMERON"/>
    <x v="4"/>
  </r>
  <r>
    <x v="0"/>
    <n v="1154433"/>
    <s v="ENTERTAINER"/>
    <s v="RCG"/>
    <n v="672"/>
    <x v="14"/>
    <x v="34"/>
    <x v="33"/>
    <s v="FL"/>
    <s v="ESCAMBIA"/>
    <x v="1"/>
  </r>
  <r>
    <x v="0"/>
    <n v="1089423"/>
    <s v="GENTLE WINDS"/>
    <s v="RCG"/>
    <n v="419"/>
    <x v="4"/>
    <x v="34"/>
    <x v="33"/>
    <s v="FL"/>
    <s v="OKALOOSA"/>
    <x v="1"/>
  </r>
  <r>
    <x v="0"/>
    <s v="FL5670KE"/>
    <s v="WIVES NIGHTMARE"/>
    <s v="RCG"/>
    <n v="1172"/>
    <x v="0"/>
    <x v="0"/>
    <x v="0"/>
    <s v="FL"/>
    <s v="SARASOTA"/>
    <x v="0"/>
  </r>
  <r>
    <x v="0"/>
    <n v="681266"/>
    <s v="MAKIN MEMORIES"/>
    <s v="RCG"/>
    <n v="314"/>
    <x v="3"/>
    <x v="34"/>
    <x v="1"/>
    <s v="FL"/>
    <s v="BAY"/>
    <x v="1"/>
  </r>
  <r>
    <x v="0"/>
    <n v="1055211"/>
    <s v="MISS VENICE"/>
    <s v="RCG"/>
    <n v="72"/>
    <x v="6"/>
    <x v="17"/>
    <x v="16"/>
    <s v="FL"/>
    <s v="SARASOTA"/>
    <x v="0"/>
  </r>
  <r>
    <x v="0"/>
    <n v="681969"/>
    <s v="SHADY LADY"/>
    <s v="RCG"/>
    <n v="414"/>
    <x v="3"/>
    <x v="34"/>
    <x v="1"/>
    <s v="AL"/>
    <s v="BALDWIN"/>
    <x v="7"/>
  </r>
  <r>
    <x v="0"/>
    <n v="1041055"/>
    <s v="DESTIN PRINCESS"/>
    <s v="RCG"/>
    <n v="417"/>
    <x v="4"/>
    <x v="35"/>
    <x v="34"/>
    <s v="FL"/>
    <s v="OKALOOSA"/>
    <x v="1"/>
  </r>
  <r>
    <x v="0"/>
    <n v="1109181"/>
    <s v="INTIMIDATOR"/>
    <s v="RCG"/>
    <n v="769"/>
    <x v="32"/>
    <x v="36"/>
    <x v="35"/>
    <s v="AL"/>
    <s v="BALDWIN"/>
    <x v="7"/>
  </r>
  <r>
    <x v="0"/>
    <n v="980844"/>
    <s v="SEA SPRAY"/>
    <s v="RCG"/>
    <n v="946"/>
    <x v="45"/>
    <x v="36"/>
    <x v="35"/>
    <s v="AL"/>
    <s v="BALDWIN"/>
    <x v="7"/>
  </r>
  <r>
    <x v="0"/>
    <n v="643660"/>
    <s v="MISS NAUTICA"/>
    <s v="RCG"/>
    <n v="62"/>
    <x v="6"/>
    <x v="37"/>
    <x v="11"/>
    <s v="FL"/>
    <s v="OKALOOSA"/>
    <x v="1"/>
  </r>
  <r>
    <x v="0"/>
    <n v="999753"/>
    <s v="TROPICAL WINDS"/>
    <s v="RCG"/>
    <n v="431"/>
    <x v="47"/>
    <x v="37"/>
    <x v="36"/>
    <s v="FL"/>
    <s v="OKALOOSA"/>
    <x v="1"/>
  </r>
  <r>
    <x v="0"/>
    <n v="518128"/>
    <s v="MISS ISLAMORADA"/>
    <s v="RCG"/>
    <n v="700"/>
    <x v="4"/>
    <x v="14"/>
    <x v="13"/>
    <s v="FL"/>
    <s v="MONROE"/>
    <x v="2"/>
  </r>
  <r>
    <x v="0"/>
    <n v="1212498"/>
    <s v="BIG WATER"/>
    <s v="RCG"/>
    <n v="916"/>
    <x v="0"/>
    <x v="0"/>
    <x v="0"/>
    <s v="FL"/>
    <s v="TAYLOR"/>
    <x v="0"/>
  </r>
  <r>
    <x v="0"/>
    <n v="1130527"/>
    <s v="TORTUGA IV"/>
    <s v="RCG"/>
    <n v="1311"/>
    <x v="48"/>
    <x v="14"/>
    <x v="13"/>
    <s v="FL"/>
    <s v="MONROE"/>
    <x v="2"/>
  </r>
  <r>
    <x v="0"/>
    <n v="977244"/>
    <s v="TRADE WINDS"/>
    <s v="RCG"/>
    <n v="743"/>
    <x v="47"/>
    <x v="14"/>
    <x v="13"/>
    <s v="FL"/>
    <s v="OKALOOSA"/>
    <x v="1"/>
  </r>
  <r>
    <x v="0"/>
    <s v="FL4288MD"/>
    <s v="CAT NAP"/>
    <s v="RCG"/>
    <n v="1364"/>
    <x v="0"/>
    <x v="0"/>
    <x v="0"/>
    <s v="FL"/>
    <s v="TAYLOR"/>
    <x v="0"/>
  </r>
  <r>
    <x v="0"/>
    <n v="640135"/>
    <s v="BIG THUNDER"/>
    <s v="RCG"/>
    <n v="276"/>
    <x v="49"/>
    <x v="38"/>
    <x v="37"/>
    <s v="TX"/>
    <s v="HARRIS"/>
    <x v="4"/>
  </r>
  <r>
    <x v="0"/>
    <s v="FL2986FG"/>
    <s v="MISS EMILY"/>
    <s v="RCG"/>
    <n v="957"/>
    <x v="0"/>
    <x v="0"/>
    <x v="0"/>
    <s v="FL"/>
    <s v="TAYLOR"/>
    <x v="0"/>
  </r>
  <r>
    <x v="0"/>
    <n v="1078045"/>
    <s v="NEVA MISS"/>
    <s v="RCG"/>
    <n v="74"/>
    <x v="0"/>
    <x v="0"/>
    <x v="0"/>
    <s v="FL"/>
    <s v="TAYLOR"/>
    <x v="0"/>
  </r>
  <r>
    <x v="0"/>
    <s v="FL6630LZ"/>
    <s v="UNNAMED"/>
    <s v="RCG"/>
    <n v="1098"/>
    <x v="0"/>
    <x v="0"/>
    <x v="0"/>
    <s v="FL"/>
    <s v="TAYLOR"/>
    <x v="0"/>
  </r>
  <r>
    <x v="0"/>
    <s v="FL2011MY"/>
    <s v="WHATEVER"/>
    <s v="RCG"/>
    <n v="301"/>
    <x v="0"/>
    <x v="0"/>
    <x v="0"/>
    <s v="FL"/>
    <s v="TAYLOR"/>
    <x v="0"/>
  </r>
  <r>
    <x v="0"/>
    <n v="626509"/>
    <s v="BANDITO"/>
    <s v="RCG"/>
    <n v="87"/>
    <x v="0"/>
    <x v="0"/>
    <x v="0"/>
    <s v="FL"/>
    <s v="WAKULLA"/>
    <x v="0"/>
  </r>
  <r>
    <x v="0"/>
    <s v="FL7277CE"/>
    <s v="CAPT BIGGIN"/>
    <s v="RCG"/>
    <n v="98"/>
    <x v="0"/>
    <x v="0"/>
    <x v="0"/>
    <s v="FL"/>
    <s v="WAKULLA"/>
    <x v="0"/>
  </r>
  <r>
    <x v="0"/>
    <n v="933933"/>
    <s v="GETAWAY"/>
    <s v="RCG"/>
    <n v="1262"/>
    <x v="50"/>
    <x v="39"/>
    <x v="38"/>
    <s v="TX"/>
    <s v="CAMERON"/>
    <x v="4"/>
  </r>
  <r>
    <x v="0"/>
    <n v="1023972"/>
    <s v="XCAPE"/>
    <s v="RCG"/>
    <n v="680"/>
    <x v="0"/>
    <x v="40"/>
    <x v="0"/>
    <s v="TX"/>
    <s v="CAMERON"/>
    <x v="4"/>
  </r>
  <r>
    <x v="0"/>
    <n v="1114007"/>
    <s v="HANNAH MARIE"/>
    <s v="RCG"/>
    <n v="1599"/>
    <x v="51"/>
    <x v="41"/>
    <x v="39"/>
    <s v="FL"/>
    <s v="OKALOOSA"/>
    <x v="1"/>
  </r>
  <r>
    <x v="0"/>
    <s v="FL1767LX"/>
    <s v="LAGNIAPPE"/>
    <s v="RCG"/>
    <n v="1048"/>
    <x v="0"/>
    <x v="0"/>
    <x v="0"/>
    <s v="FL"/>
    <s v="WAKULLA"/>
    <x v="0"/>
  </r>
  <r>
    <x v="0"/>
    <n v="1042000"/>
    <s v="MISS JILL"/>
    <s v="RCG"/>
    <n v="563"/>
    <x v="0"/>
    <x v="0"/>
    <x v="0"/>
    <s v="FL"/>
    <s v="WAKULLA"/>
    <x v="0"/>
  </r>
  <r>
    <x v="0"/>
    <n v="1109183"/>
    <s v="SUNNY LADY"/>
    <s v="RCG"/>
    <n v="620"/>
    <x v="51"/>
    <x v="42"/>
    <x v="39"/>
    <s v="FL"/>
    <s v="OKALOOSA"/>
    <x v="1"/>
  </r>
  <r>
    <x v="0"/>
    <n v="1166798"/>
    <s v="BIG E"/>
    <s v="RCG"/>
    <n v="281"/>
    <x v="52"/>
    <x v="43"/>
    <x v="40"/>
    <s v="TX"/>
    <s v="BRAZORIA"/>
    <x v="4"/>
  </r>
  <r>
    <x v="0"/>
    <s v="FL9567Z"/>
    <s v="MOJO RISIN"/>
    <s v="RCG"/>
    <n v="764"/>
    <x v="0"/>
    <x v="0"/>
    <x v="0"/>
    <s v="FL"/>
    <s v="WAKULLA"/>
    <x v="0"/>
  </r>
  <r>
    <x v="0"/>
    <s v="FL3639KP"/>
    <s v="POSSUMS IN HOT PURSUIT"/>
    <s v="RCG"/>
    <n v="1664"/>
    <x v="20"/>
    <x v="0"/>
    <x v="0"/>
    <s v="FL"/>
    <s v="WAKULLA"/>
    <x v="0"/>
  </r>
  <r>
    <x v="0"/>
    <n v="546932"/>
    <s v="YANKEE CAPTS"/>
    <s v="RCG"/>
    <n v="807"/>
    <x v="53"/>
    <x v="44"/>
    <x v="41"/>
    <s v="FL"/>
    <s v="MONROE"/>
    <x v="2"/>
  </r>
  <r>
    <x v="0"/>
    <n v="1222965"/>
    <s v="REEL SMOKER"/>
    <s v="RCG"/>
    <n v="1054"/>
    <x v="0"/>
    <x v="0"/>
    <x v="0"/>
    <s v="FL"/>
    <s v="WAKULLA"/>
    <x v="0"/>
  </r>
  <r>
    <x v="0"/>
    <n v="555530"/>
    <s v="MISS BARNEGAT LIGHT"/>
    <s v="RCG"/>
    <n v="1019"/>
    <x v="23"/>
    <x v="45"/>
    <x v="42"/>
    <s v="PA"/>
    <s v="PHILADELPHIA"/>
    <x v="5"/>
  </r>
  <r>
    <x v="0"/>
    <n v="557121"/>
    <s v="SEABREEZE"/>
    <s v="RCG"/>
    <n v="602"/>
    <x v="0"/>
    <x v="0"/>
    <x v="0"/>
    <s v="FL"/>
    <s v="WAKULLA"/>
    <x v="0"/>
  </r>
  <r>
    <x v="0"/>
    <s v="FL2650FF"/>
    <s v="SPEEDY G"/>
    <s v="RCG"/>
    <n v="126"/>
    <x v="0"/>
    <x v="0"/>
    <x v="0"/>
    <s v="FL"/>
    <s v="WAKULLA"/>
    <x v="0"/>
  </r>
  <r>
    <x v="1"/>
    <n v="1104511"/>
    <s v="REEF RAIDER"/>
    <s v="RCG"/>
    <n v="822"/>
    <x v="4"/>
    <x v="14"/>
    <x v="13"/>
    <s v="FL"/>
    <s v="CHARLOTTE"/>
    <x v="0"/>
  </r>
  <r>
    <x v="1"/>
    <n v="1048253"/>
    <s v="LADY BRETT"/>
    <s v="RCG"/>
    <n v="1647"/>
    <x v="24"/>
    <x v="11"/>
    <x v="10"/>
    <s v="FL"/>
    <s v="COLLIER"/>
    <x v="0"/>
  </r>
  <r>
    <x v="1"/>
    <n v="1256149"/>
    <s v="DALIS"/>
    <s v="RCG"/>
    <n v="1671"/>
    <x v="9"/>
    <x v="12"/>
    <x v="11"/>
    <s v="FL"/>
    <s v="COLLIER"/>
    <x v="0"/>
  </r>
  <r>
    <x v="1"/>
    <n v="1030867"/>
    <s v="THUNDER"/>
    <s v="RCG"/>
    <n v="595"/>
    <x v="1"/>
    <x v="26"/>
    <x v="25"/>
    <s v="FL"/>
    <s v="HERNANDO"/>
    <x v="0"/>
  </r>
  <r>
    <x v="1"/>
    <n v="982254"/>
    <s v="SEA TREK"/>
    <s v="RCG"/>
    <n v="948"/>
    <x v="54"/>
    <x v="32"/>
    <x v="31"/>
    <s v="FL"/>
    <s v="LEE"/>
    <x v="0"/>
  </r>
  <r>
    <x v="1"/>
    <n v="588543"/>
    <s v="CAPT SPEEDY"/>
    <s v="RCG"/>
    <n v="1346"/>
    <x v="52"/>
    <x v="46"/>
    <x v="43"/>
    <s v="FL"/>
    <s v="LEE"/>
    <x v="0"/>
  </r>
  <r>
    <x v="1"/>
    <n v="695282"/>
    <s v="FISHIN XPRESS"/>
    <s v="RCG"/>
    <n v="1318"/>
    <x v="55"/>
    <x v="47"/>
    <x v="44"/>
    <s v="FL"/>
    <s v="LEE"/>
    <x v="0"/>
  </r>
  <r>
    <x v="1"/>
    <n v="687999"/>
    <s v="GREAT GETAWAY"/>
    <s v="RCG"/>
    <n v="1122"/>
    <x v="56"/>
    <x v="48"/>
    <x v="45"/>
    <s v="FL"/>
    <s v="LEE"/>
    <x v="0"/>
  </r>
  <r>
    <x v="1"/>
    <n v="535723"/>
    <s v="MISS VIRGINIA"/>
    <s v="RCG"/>
    <n v="597"/>
    <x v="29"/>
    <x v="14"/>
    <x v="13"/>
    <s v="FL"/>
    <s v="PASCO"/>
    <x v="0"/>
  </r>
  <r>
    <x v="1"/>
    <n v="1039798"/>
    <s v="GULF STAR"/>
    <s v="RCG"/>
    <n v="541"/>
    <x v="3"/>
    <x v="34"/>
    <x v="1"/>
    <s v="FL"/>
    <s v="PINELLAS"/>
    <x v="0"/>
  </r>
  <r>
    <x v="1"/>
    <n v="654331"/>
    <s v="MISS PASS A GRILLE"/>
    <s v="RCG"/>
    <n v="211"/>
    <x v="45"/>
    <x v="34"/>
    <x v="33"/>
    <s v="FL"/>
    <s v="PINELLAS"/>
    <x v="0"/>
  </r>
  <r>
    <x v="1"/>
    <n v="522907"/>
    <s v="DOUBLE EAGLE II"/>
    <s v="RCG"/>
    <n v="675"/>
    <x v="33"/>
    <x v="49"/>
    <x v="46"/>
    <s v="FL"/>
    <s v="PINELLAS"/>
    <x v="0"/>
  </r>
  <r>
    <x v="1"/>
    <n v="611950"/>
    <s v="GULF QUEEN"/>
    <s v="RCG"/>
    <n v="343"/>
    <x v="57"/>
    <x v="50"/>
    <x v="47"/>
    <s v="FL"/>
    <s v="PINELLAS"/>
    <x v="0"/>
  </r>
  <r>
    <x v="1"/>
    <n v="917625"/>
    <s v="FRIENDLY FISHERMAN"/>
    <s v="RCG"/>
    <n v="974"/>
    <x v="58"/>
    <x v="51"/>
    <x v="48"/>
    <s v="FL"/>
    <s v="PINELLAS"/>
    <x v="0"/>
  </r>
  <r>
    <x v="1"/>
    <n v="953498"/>
    <s v="FLORIDA FISHERMAN II"/>
    <s v="RCG"/>
    <n v="404"/>
    <x v="51"/>
    <x v="39"/>
    <x v="38"/>
    <s v="FL"/>
    <s v="PINELLAS"/>
    <x v="0"/>
  </r>
  <r>
    <x v="1"/>
    <n v="622650"/>
    <s v="DOUBLE EAGLE III"/>
    <s v="RCG"/>
    <n v="676"/>
    <x v="59"/>
    <x v="52"/>
    <x v="49"/>
    <s v="FL"/>
    <s v="PINELLAS"/>
    <x v="0"/>
  </r>
  <r>
    <x v="1"/>
    <n v="697156"/>
    <s v="TWO GEORGES"/>
    <s v="RCG"/>
    <n v="492"/>
    <x v="60"/>
    <x v="53"/>
    <x v="50"/>
    <s v="FL"/>
    <s v="PINELLAS"/>
    <x v="0"/>
  </r>
  <r>
    <x v="1"/>
    <n v="541178"/>
    <s v="SUPER QUEEN"/>
    <s v="RCG"/>
    <n v="365"/>
    <x v="61"/>
    <x v="54"/>
    <x v="51"/>
    <s v="FL"/>
    <s v="PINELLAS"/>
    <x v="0"/>
  </r>
  <r>
    <x v="1"/>
    <n v="911301"/>
    <s v="SKIPPER"/>
    <s v="RCG"/>
    <n v="40"/>
    <x v="6"/>
    <x v="17"/>
    <x v="16"/>
    <s v="MS"/>
    <s v="HARRISON"/>
    <x v="6"/>
  </r>
  <r>
    <x v="1"/>
    <n v="1192496"/>
    <s v="KEESLER DOLPHIN II"/>
    <s v="RCG"/>
    <n v="1024"/>
    <x v="6"/>
    <x v="12"/>
    <x v="11"/>
    <s v="MS"/>
    <s v="HARRISON"/>
    <x v="6"/>
  </r>
  <r>
    <x v="1"/>
    <n v="931967"/>
    <s v="MISS E"/>
    <s v="RCG"/>
    <n v="418"/>
    <x v="25"/>
    <x v="8"/>
    <x v="7"/>
    <s v="AL"/>
    <s v="BALDWIN"/>
    <x v="7"/>
  </r>
  <r>
    <x v="1"/>
    <n v="1023378"/>
    <s v="ESCAPE"/>
    <s v="RCG"/>
    <n v="1279"/>
    <x v="45"/>
    <x v="32"/>
    <x v="31"/>
    <s v="AL"/>
    <s v="MOBILE"/>
    <x v="7"/>
  </r>
  <r>
    <x v="1"/>
    <n v="1024643"/>
    <s v="LOUISIANA"/>
    <s v="RCG"/>
    <n v="556"/>
    <x v="3"/>
    <x v="33"/>
    <x v="32"/>
    <s v="LA"/>
    <s v="LAFOURCHE"/>
    <x v="3"/>
  </r>
  <r>
    <x v="1"/>
    <n v="1089420"/>
    <s v="SWOOP"/>
    <s v="RCG"/>
    <n v="1160"/>
    <x v="4"/>
    <x v="33"/>
    <x v="32"/>
    <s v="FL"/>
    <s v="OKALOOSA"/>
    <x v="1"/>
  </r>
  <r>
    <x v="1"/>
    <n v="293398"/>
    <s v="DOLPHIN"/>
    <s v="RCG"/>
    <n v="1162"/>
    <x v="32"/>
    <x v="1"/>
    <x v="1"/>
    <s v="TX"/>
    <s v="NUECES"/>
    <x v="4"/>
  </r>
  <r>
    <x v="1"/>
    <n v="554089"/>
    <s v="FISH N XPRESS"/>
    <s v="RCG"/>
    <n v="1319"/>
    <x v="4"/>
    <x v="1"/>
    <x v="1"/>
    <s v="FL"/>
    <s v="GULF"/>
    <x v="1"/>
  </r>
  <r>
    <x v="1"/>
    <n v="601342"/>
    <s v="NEW KINGFISHER"/>
    <s v="RCG"/>
    <n v="498"/>
    <x v="4"/>
    <x v="1"/>
    <x v="1"/>
    <s v="TX"/>
    <s v="NUECES"/>
    <x v="4"/>
  </r>
  <r>
    <x v="1"/>
    <n v="578423"/>
    <s v="NEW PELICAN"/>
    <s v="RCG"/>
    <n v="497"/>
    <x v="45"/>
    <x v="1"/>
    <x v="1"/>
    <s v="TX"/>
    <s v="NUECES"/>
    <x v="4"/>
  </r>
  <r>
    <x v="1"/>
    <n v="981716"/>
    <s v="MURPHYS LAW"/>
    <s v="RCG"/>
    <n v="947"/>
    <x v="62"/>
    <x v="34"/>
    <x v="33"/>
    <s v="TX"/>
    <s v="CAMERON"/>
    <x v="4"/>
  </r>
  <r>
    <x v="1"/>
    <n v="1223193"/>
    <s v="SILVER DOLLAR III"/>
    <s v="RCG"/>
    <n v="363"/>
    <x v="13"/>
    <x v="34"/>
    <x v="33"/>
    <s v="MS"/>
    <s v="HARRISON"/>
    <x v="6"/>
  </r>
  <r>
    <x v="1"/>
    <n v="649964"/>
    <s v="SWEET JODY"/>
    <s v="RCG"/>
    <n v="1082"/>
    <x v="32"/>
    <x v="36"/>
    <x v="35"/>
    <s v="FL"/>
    <s v="OKALOOSA"/>
    <x v="1"/>
  </r>
  <r>
    <x v="1"/>
    <n v="694577"/>
    <s v="TREASURE ISLAND"/>
    <s v="RCG"/>
    <n v="421"/>
    <x v="45"/>
    <x v="36"/>
    <x v="35"/>
    <s v="FL"/>
    <s v="BAY"/>
    <x v="1"/>
  </r>
  <r>
    <x v="1"/>
    <n v="555455"/>
    <s v="FLYING FISH"/>
    <s v="RCG"/>
    <n v="1179"/>
    <x v="50"/>
    <x v="46"/>
    <x v="43"/>
    <s v="FL"/>
    <s v="SARASOTA"/>
    <x v="0"/>
  </r>
  <r>
    <x v="1"/>
    <n v="557756"/>
    <s v="FLYING FISH II"/>
    <s v="RCG"/>
    <n v="1181"/>
    <x v="59"/>
    <x v="52"/>
    <x v="49"/>
    <s v="FL"/>
    <s v="SARASOTA"/>
    <x v="0"/>
  </r>
  <r>
    <x v="1"/>
    <n v="1062923"/>
    <s v="OSPREY II"/>
    <s v="RCG"/>
    <n v="628"/>
    <x v="4"/>
    <x v="14"/>
    <x v="13"/>
    <s v="TX"/>
    <s v="CAMERON"/>
    <x v="4"/>
  </r>
  <r>
    <x v="1"/>
    <n v="1186152"/>
    <s v="SWOOP II"/>
    <s v="HRCG"/>
    <n v="1693"/>
    <x v="63"/>
    <x v="14"/>
    <x v="13"/>
    <s v="FL"/>
    <s v="OKALOOSA"/>
    <x v="1"/>
  </r>
  <r>
    <x v="1"/>
    <n v="508948"/>
    <s v="FLORIDA QUEEN"/>
    <s v="RCG"/>
    <n v="485"/>
    <x v="64"/>
    <x v="55"/>
    <x v="52"/>
    <s v="FL"/>
    <s v="BAY"/>
    <x v="1"/>
  </r>
  <r>
    <x v="1"/>
    <n v="663522"/>
    <s v="ZEKES LADY"/>
    <s v="RCG"/>
    <n v="153"/>
    <x v="63"/>
    <x v="56"/>
    <x v="53"/>
    <s v="AL"/>
    <s v="BALDWIN"/>
    <x v="7"/>
  </r>
  <r>
    <x v="1"/>
    <n v="1031277"/>
    <s v="CHULAMAR"/>
    <s v="RCG"/>
    <n v="524"/>
    <x v="65"/>
    <x v="57"/>
    <x v="54"/>
    <s v="FL"/>
    <s v="ESCAMBIA"/>
    <x v="1"/>
  </r>
  <r>
    <x v="1"/>
    <n v="982354"/>
    <s v="GULF EAGLE"/>
    <s v="RCG"/>
    <n v="499"/>
    <x v="66"/>
    <x v="57"/>
    <x v="54"/>
    <s v="TX"/>
    <s v="NUECES"/>
    <x v="4"/>
  </r>
  <r>
    <x v="1"/>
    <n v="904227"/>
    <s v="GULF WINDS II"/>
    <s v="RCG"/>
    <n v="426"/>
    <x v="64"/>
    <x v="58"/>
    <x v="55"/>
    <s v="AL"/>
    <s v="BALDWIN"/>
    <x v="7"/>
  </r>
  <r>
    <x v="1"/>
    <n v="1138087"/>
    <s v="DESTINY"/>
    <s v="RCG"/>
    <n v="164"/>
    <x v="66"/>
    <x v="59"/>
    <x v="56"/>
    <s v="FL"/>
    <s v="OKALOOSA"/>
    <x v="1"/>
  </r>
  <r>
    <x v="1"/>
    <n v="980382"/>
    <s v="OUTCAST"/>
    <s v="RCG"/>
    <n v="1503"/>
    <x v="47"/>
    <x v="60"/>
    <x v="57"/>
    <s v="AL"/>
    <s v="BALDWIN"/>
    <x v="7"/>
  </r>
  <r>
    <x v="1"/>
    <n v="299739"/>
    <s v="STAR QUEEN"/>
    <s v="RCG"/>
    <n v="847"/>
    <x v="67"/>
    <x v="61"/>
    <x v="58"/>
    <s v="FL"/>
    <s v="BAY"/>
    <x v="1"/>
  </r>
  <r>
    <x v="1"/>
    <n v="554600"/>
    <s v="TEXSUN II"/>
    <s v="RCG"/>
    <n v="1072"/>
    <x v="68"/>
    <x v="61"/>
    <x v="58"/>
    <s v="TX"/>
    <s v="GALVESTON"/>
    <x v="4"/>
  </r>
  <r>
    <x v="1"/>
    <n v="904088"/>
    <s v="REEL SURPRISE"/>
    <s v="RCG"/>
    <n v="1387"/>
    <x v="69"/>
    <x v="62"/>
    <x v="59"/>
    <s v="AL"/>
    <s v="BALDWIN"/>
    <x v="7"/>
  </r>
  <r>
    <x v="1"/>
    <n v="578497"/>
    <s v="AMERICA II"/>
    <s v="RCG"/>
    <n v="410"/>
    <x v="29"/>
    <x v="63"/>
    <x v="60"/>
    <s v="AL"/>
    <s v="BALDWIN"/>
    <x v="7"/>
  </r>
  <r>
    <x v="1"/>
    <n v="575127"/>
    <s v="CAPT ANDERSON"/>
    <s v="RCG"/>
    <n v="77"/>
    <x v="27"/>
    <x v="64"/>
    <x v="61"/>
    <s v="FL"/>
    <s v="BAY"/>
    <x v="1"/>
  </r>
  <r>
    <x v="1"/>
    <n v="526583"/>
    <s v="LA PESCA"/>
    <s v="RCG"/>
    <n v="689"/>
    <x v="45"/>
    <x v="65"/>
    <x v="35"/>
    <s v="TX"/>
    <s v="NUECES"/>
    <x v="4"/>
  </r>
  <r>
    <x v="1"/>
    <n v="980116"/>
    <s v="EMERALD SPIRIT"/>
    <s v="RCG"/>
    <n v="1087"/>
    <x v="70"/>
    <x v="49"/>
    <x v="46"/>
    <s v="AL"/>
    <s v="BALDWIN"/>
    <x v="7"/>
  </r>
  <r>
    <x v="1"/>
    <n v="537858"/>
    <s v="WHARF CAT"/>
    <s v="RCG"/>
    <n v="1070"/>
    <x v="71"/>
    <x v="50"/>
    <x v="47"/>
    <s v="TX"/>
    <s v="NUECES"/>
    <x v="4"/>
  </r>
  <r>
    <x v="1"/>
    <n v="555458"/>
    <s v="SCAT CAT"/>
    <s v="RCG"/>
    <n v="1109"/>
    <x v="72"/>
    <x v="66"/>
    <x v="8"/>
    <s v="TX"/>
    <s v="NUECES"/>
    <x v="4"/>
  </r>
  <r>
    <x v="1"/>
    <n v="527963"/>
    <s v="NEW FLORIDA GIRL"/>
    <s v="RCG"/>
    <n v="1068"/>
    <x v="73"/>
    <x v="51"/>
    <x v="48"/>
    <s v="FL"/>
    <s v="OKALOOSA"/>
    <x v="1"/>
  </r>
  <r>
    <x v="1"/>
    <n v="583548"/>
    <s v="DOLPHIN EXPRESS"/>
    <s v="RCG"/>
    <n v="1628"/>
    <x v="66"/>
    <x v="39"/>
    <x v="62"/>
    <s v="TX"/>
    <s v="NUECES"/>
    <x v="4"/>
  </r>
  <r>
    <x v="1"/>
    <n v="521080"/>
    <s v="GEMINI QUEEN"/>
    <s v="RCG"/>
    <n v="411"/>
    <x v="62"/>
    <x v="39"/>
    <x v="38"/>
    <s v="FL"/>
    <s v="BAY"/>
    <x v="1"/>
  </r>
  <r>
    <x v="1"/>
    <n v="1036551"/>
    <s v="EXPLORER"/>
    <s v="RCG"/>
    <n v="181"/>
    <x v="74"/>
    <x v="67"/>
    <x v="63"/>
    <s v="NY"/>
    <s v="BALDWIN"/>
    <x v="5"/>
  </r>
  <r>
    <x v="1"/>
    <n v="524237"/>
    <s v="CAVALIER"/>
    <s v="RCG"/>
    <n v="34"/>
    <x v="75"/>
    <x v="68"/>
    <x v="64"/>
    <s v="TX"/>
    <s v="GALVESTON"/>
    <x v="4"/>
  </r>
  <r>
    <x v="1"/>
    <n v="1088878"/>
    <s v="JUBILEE"/>
    <s v="RCG"/>
    <n v="894"/>
    <x v="72"/>
    <x v="69"/>
    <x v="65"/>
    <s v="FL"/>
    <s v="BAY"/>
    <x v="1"/>
  </r>
  <r>
    <x v="1"/>
    <n v="669602"/>
    <s v="NORTH STAR EXPRESS"/>
    <s v="RCG"/>
    <n v="334"/>
    <x v="23"/>
    <x v="70"/>
    <x v="66"/>
    <s v="FL"/>
    <s v="BAY"/>
    <x v="1"/>
  </r>
  <r>
    <x v="1"/>
    <n v="558738"/>
    <s v="NEW BUCCANEER"/>
    <s v="RCG"/>
    <n v="504"/>
    <x v="23"/>
    <x v="71"/>
    <x v="67"/>
    <s v="TX"/>
    <s v="GALVESTON"/>
    <x v="4"/>
  </r>
  <r>
    <x v="1"/>
    <n v="1152450"/>
    <s v="CAPT JOHN"/>
    <s v="RCG"/>
    <n v="1620"/>
    <x v="23"/>
    <x v="72"/>
    <x v="68"/>
    <s v="TX"/>
    <s v="GALVESTON"/>
    <x v="4"/>
  </r>
  <r>
    <x v="1"/>
    <n v="941825"/>
    <s v="VERA MARIE"/>
    <s v="RCG"/>
    <n v="1492"/>
    <x v="23"/>
    <x v="73"/>
    <x v="69"/>
    <s v="FL"/>
    <s v="OKALOOSA"/>
    <x v="1"/>
  </r>
  <r>
    <x v="1"/>
    <n v="595082"/>
    <s v="AMERICAN SPIRIT"/>
    <s v="RCG"/>
    <n v="521"/>
    <x v="76"/>
    <x v="45"/>
    <x v="42"/>
    <s v="FL"/>
    <s v="OKALOOSA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O3:W46" firstHeaderRow="1" firstDataRow="2" firstDataCol="1" rowPageCount="1" colPageCount="1"/>
  <pivotFields count="11">
    <pivotField axis="axisPage" showAll="0">
      <items count="3">
        <item x="0"/>
        <item x="1"/>
        <item t="default"/>
      </items>
    </pivotField>
    <pivotField dataField="1" showAll="0"/>
    <pivotField showAll="0"/>
    <pivotField showAll="0"/>
    <pivotField showAll="0"/>
    <pivotField axis="axisRow" showAll="0">
      <items count="78">
        <item x="0"/>
        <item x="5"/>
        <item x="16"/>
        <item x="18"/>
        <item x="36"/>
        <item x="28"/>
        <item x="11"/>
        <item x="17"/>
        <item x="34"/>
        <item x="35"/>
        <item x="38"/>
        <item x="15"/>
        <item x="20"/>
        <item x="6"/>
        <item x="37"/>
        <item x="24"/>
        <item x="2"/>
        <item x="39"/>
        <item x="7"/>
        <item x="9"/>
        <item x="30"/>
        <item x="40"/>
        <item x="41"/>
        <item x="19"/>
        <item x="8"/>
        <item x="43"/>
        <item x="44"/>
        <item x="22"/>
        <item x="1"/>
        <item x="25"/>
        <item x="3"/>
        <item x="13"/>
        <item x="14"/>
        <item x="45"/>
        <item x="54"/>
        <item x="32"/>
        <item x="4"/>
        <item x="21"/>
        <item x="49"/>
        <item x="63"/>
        <item x="48"/>
        <item x="12"/>
        <item x="64"/>
        <item x="47"/>
        <item x="69"/>
        <item x="65"/>
        <item x="29"/>
        <item x="66"/>
        <item x="27"/>
        <item x="68"/>
        <item x="67"/>
        <item x="33"/>
        <item x="42"/>
        <item x="70"/>
        <item x="26"/>
        <item x="73"/>
        <item x="62"/>
        <item x="57"/>
        <item x="58"/>
        <item x="74"/>
        <item x="71"/>
        <item x="51"/>
        <item x="59"/>
        <item x="50"/>
        <item x="52"/>
        <item x="55"/>
        <item x="75"/>
        <item x="60"/>
        <item x="56"/>
        <item x="10"/>
        <item x="31"/>
        <item x="46"/>
        <item x="72"/>
        <item x="53"/>
        <item x="23"/>
        <item x="61"/>
        <item x="76"/>
        <item t="default"/>
      </items>
    </pivotField>
    <pivotField showAll="0"/>
    <pivotField showAll="0"/>
    <pivotField showAll="0"/>
    <pivotField showAll="0"/>
    <pivotField axis="axisCol" showAll="0">
      <items count="10">
        <item x="7"/>
        <item x="2"/>
        <item x="1"/>
        <item x="0"/>
        <item x="3"/>
        <item x="6"/>
        <item m="1" x="8"/>
        <item x="4"/>
        <item x="5"/>
        <item t="default"/>
      </items>
    </pivotField>
  </pivotFields>
  <rowFields count="1">
    <field x="5"/>
  </rowFields>
  <rowItems count="42">
    <i>
      <x v="13"/>
    </i>
    <i>
      <x v="15"/>
    </i>
    <i>
      <x v="19"/>
    </i>
    <i>
      <x v="28"/>
    </i>
    <i>
      <x v="29"/>
    </i>
    <i>
      <x v="30"/>
    </i>
    <i>
      <x v="31"/>
    </i>
    <i>
      <x v="33"/>
    </i>
    <i>
      <x v="34"/>
    </i>
    <i>
      <x v="35"/>
    </i>
    <i>
      <x v="36"/>
    </i>
    <i>
      <x v="39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3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72"/>
    </i>
    <i>
      <x v="74"/>
    </i>
    <i>
      <x v="75"/>
    </i>
    <i>
      <x v="76"/>
    </i>
    <i t="grand">
      <x/>
    </i>
  </rowItems>
  <colFields count="1">
    <field x="10"/>
  </colFields>
  <colItems count="8">
    <i>
      <x/>
    </i>
    <i>
      <x v="2"/>
    </i>
    <i>
      <x v="3"/>
    </i>
    <i>
      <x v="4"/>
    </i>
    <i>
      <x v="5"/>
    </i>
    <i>
      <x v="7"/>
    </i>
    <i>
      <x v="8"/>
    </i>
    <i t="grand">
      <x/>
    </i>
  </colItems>
  <pageFields count="1">
    <pageField fld="0" item="1" hier="-1"/>
  </pageFields>
  <dataFields count="1">
    <dataField name="Count of VESID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B11"/>
  <sheetViews>
    <sheetView workbookViewId="0">
      <selection activeCell="A11" sqref="A11:B11"/>
    </sheetView>
  </sheetViews>
  <sheetFormatPr defaultRowHeight="15" x14ac:dyDescent="0.25"/>
  <cols>
    <col min="1" max="1" width="17.7109375" bestFit="1" customWidth="1"/>
    <col min="2" max="2" width="80.140625" customWidth="1"/>
  </cols>
  <sheetData>
    <row r="1" spans="1:2" x14ac:dyDescent="0.25">
      <c r="A1" s="1" t="s">
        <v>1983</v>
      </c>
      <c r="B1" s="26">
        <v>42738</v>
      </c>
    </row>
    <row r="2" spans="1:2" x14ac:dyDescent="0.25">
      <c r="A2" s="1" t="s">
        <v>1984</v>
      </c>
      <c r="B2" t="s">
        <v>1987</v>
      </c>
    </row>
    <row r="3" spans="1:2" x14ac:dyDescent="0.25">
      <c r="A3" s="1" t="s">
        <v>1985</v>
      </c>
      <c r="B3" t="s">
        <v>1988</v>
      </c>
    </row>
    <row r="4" spans="1:2" x14ac:dyDescent="0.25">
      <c r="A4" s="1" t="s">
        <v>1986</v>
      </c>
      <c r="B4" t="s">
        <v>1989</v>
      </c>
    </row>
    <row r="6" spans="1:2" x14ac:dyDescent="0.25">
      <c r="A6" s="27" t="s">
        <v>1990</v>
      </c>
      <c r="B6" s="27" t="s">
        <v>1991</v>
      </c>
    </row>
    <row r="7" spans="1:2" ht="165" x14ac:dyDescent="0.25">
      <c r="A7" s="28" t="s">
        <v>1992</v>
      </c>
      <c r="B7" s="29" t="s">
        <v>1993</v>
      </c>
    </row>
    <row r="8" spans="1:2" ht="75" x14ac:dyDescent="0.25">
      <c r="A8" s="30" t="s">
        <v>1994</v>
      </c>
      <c r="B8" s="31" t="s">
        <v>1995</v>
      </c>
    </row>
    <row r="9" spans="1:2" ht="60" x14ac:dyDescent="0.25">
      <c r="A9" s="30" t="s">
        <v>1996</v>
      </c>
      <c r="B9" s="31" t="s">
        <v>2003</v>
      </c>
    </row>
    <row r="10" spans="1:2" x14ac:dyDescent="0.25">
      <c r="A10" s="32" t="s">
        <v>1997</v>
      </c>
      <c r="B10" s="33" t="s">
        <v>2000</v>
      </c>
    </row>
    <row r="11" spans="1:2" x14ac:dyDescent="0.25">
      <c r="A11" s="36" t="s">
        <v>1998</v>
      </c>
      <c r="B11" s="36" t="s">
        <v>1999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V92"/>
  <sheetViews>
    <sheetView tabSelected="1" topLeftCell="A3" zoomScale="90" zoomScaleNormal="90" workbookViewId="0">
      <selection activeCell="E29" sqref="E29"/>
    </sheetView>
  </sheetViews>
  <sheetFormatPr defaultColWidth="9.140625" defaultRowHeight="15" x14ac:dyDescent="0.25"/>
  <cols>
    <col min="1" max="1" width="2" style="40" customWidth="1"/>
    <col min="2" max="2" width="4.5703125" style="40" customWidth="1"/>
    <col min="3" max="3" width="8.7109375" style="40" customWidth="1"/>
    <col min="4" max="4" width="15.28515625" style="40" customWidth="1"/>
    <col min="5" max="5" width="7.140625" style="40" bestFit="1" customWidth="1"/>
    <col min="6" max="6" width="8.85546875" style="40" bestFit="1" customWidth="1"/>
    <col min="7" max="7" width="7.5703125" style="40" bestFit="1" customWidth="1"/>
    <col min="8" max="8" width="7.42578125" style="40" customWidth="1"/>
    <col min="9" max="9" width="9.28515625" style="40" customWidth="1"/>
    <col min="10" max="10" width="8.42578125" style="40" bestFit="1" customWidth="1"/>
    <col min="11" max="11" width="11.140625" style="40" bestFit="1" customWidth="1"/>
    <col min="12" max="12" width="11.85546875" style="40" customWidth="1"/>
    <col min="13" max="13" width="8.42578125" style="40" bestFit="1" customWidth="1"/>
    <col min="14" max="14" width="9.140625" style="40" customWidth="1"/>
    <col min="15" max="15" width="13.28515625" style="40" customWidth="1"/>
    <col min="16" max="16" width="12.42578125" style="40" customWidth="1"/>
    <col min="17" max="17" width="6.42578125" style="40" customWidth="1"/>
    <col min="18" max="18" width="14.42578125" style="40" customWidth="1"/>
    <col min="19" max="16384" width="9.140625" style="40"/>
  </cols>
  <sheetData>
    <row r="2" spans="2:22" x14ac:dyDescent="0.25">
      <c r="B2" s="38" t="s">
        <v>1947</v>
      </c>
      <c r="C2" s="38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2:22" ht="15.75" thickBot="1" x14ac:dyDescent="0.3">
      <c r="B3" s="98" t="s">
        <v>1948</v>
      </c>
      <c r="C3" s="98"/>
      <c r="D3" s="98"/>
      <c r="E3" s="98"/>
      <c r="F3" s="98"/>
      <c r="G3" s="98"/>
      <c r="H3" s="98"/>
      <c r="I3" s="98"/>
      <c r="J3" s="98"/>
      <c r="K3" s="41">
        <v>2993000</v>
      </c>
      <c r="L3" s="42"/>
      <c r="M3" s="42"/>
      <c r="N3" s="42"/>
      <c r="O3" s="42"/>
      <c r="P3" s="42"/>
      <c r="Q3" s="42"/>
      <c r="R3" s="43"/>
      <c r="S3" s="43"/>
      <c r="T3" s="43"/>
      <c r="U3" s="43"/>
      <c r="V3" s="43"/>
    </row>
    <row r="4" spans="2:22" ht="15.75" thickBot="1" x14ac:dyDescent="0.3">
      <c r="B4" s="101" t="s">
        <v>2005</v>
      </c>
      <c r="C4" s="101"/>
      <c r="D4" s="101"/>
      <c r="E4" s="101"/>
      <c r="F4" s="101"/>
      <c r="G4" s="101"/>
      <c r="H4" s="101"/>
      <c r="I4" s="101"/>
      <c r="J4" s="101"/>
      <c r="K4" s="43"/>
      <c r="L4" s="42"/>
      <c r="M4" s="42"/>
      <c r="N4" s="42"/>
      <c r="O4" s="42"/>
      <c r="P4" s="102" t="s">
        <v>1949</v>
      </c>
      <c r="Q4" s="103"/>
      <c r="R4" s="103"/>
      <c r="S4" s="44" t="s">
        <v>1950</v>
      </c>
      <c r="T4" s="46" t="s">
        <v>1951</v>
      </c>
      <c r="U4" s="42"/>
      <c r="V4" s="42"/>
    </row>
    <row r="5" spans="2:22" x14ac:dyDescent="0.25">
      <c r="B5" s="45"/>
      <c r="C5" s="45"/>
      <c r="D5" s="45"/>
      <c r="E5" s="45"/>
      <c r="F5" s="45"/>
      <c r="G5" s="45"/>
      <c r="H5" s="45"/>
      <c r="I5" s="45"/>
      <c r="J5" s="45"/>
      <c r="K5" s="43"/>
      <c r="L5" s="42"/>
      <c r="M5" s="102" t="s">
        <v>1952</v>
      </c>
      <c r="N5" s="104"/>
      <c r="O5" s="42"/>
      <c r="P5" s="99" t="s">
        <v>1953</v>
      </c>
      <c r="Q5" s="100"/>
      <c r="R5" s="100"/>
      <c r="S5" s="47">
        <v>0.35899999999999999</v>
      </c>
      <c r="T5" s="48">
        <f>1-S5</f>
        <v>0.64100000000000001</v>
      </c>
      <c r="U5" s="42"/>
      <c r="V5" s="42"/>
    </row>
    <row r="6" spans="2:22" x14ac:dyDescent="0.25">
      <c r="B6" s="98" t="s">
        <v>1964</v>
      </c>
      <c r="C6" s="98"/>
      <c r="D6" s="98"/>
      <c r="E6" s="98"/>
      <c r="F6" s="98"/>
      <c r="G6" s="98"/>
      <c r="H6" s="98"/>
      <c r="I6" s="98"/>
      <c r="J6" s="98"/>
      <c r="K6" s="81">
        <v>0.32479999999999998</v>
      </c>
      <c r="L6" s="42"/>
      <c r="M6" s="49" t="s">
        <v>1954</v>
      </c>
      <c r="N6" s="50" t="s">
        <v>1868</v>
      </c>
      <c r="O6" s="42"/>
      <c r="P6" s="99" t="s">
        <v>1955</v>
      </c>
      <c r="Q6" s="100"/>
      <c r="R6" s="100"/>
      <c r="S6" s="47">
        <v>0.318</v>
      </c>
      <c r="T6" s="48">
        <f t="shared" ref="T6:T13" si="0">1-S6</f>
        <v>0.68199999999999994</v>
      </c>
      <c r="U6" s="42"/>
      <c r="V6" s="42"/>
    </row>
    <row r="7" spans="2:22" x14ac:dyDescent="0.25">
      <c r="B7" s="51"/>
      <c r="C7" s="51"/>
      <c r="D7" s="51"/>
      <c r="E7" s="51"/>
      <c r="F7" s="51"/>
      <c r="G7" s="51"/>
      <c r="H7" s="51"/>
      <c r="I7" s="51"/>
      <c r="J7" s="51"/>
      <c r="K7" s="42"/>
      <c r="L7" s="42"/>
      <c r="M7" s="52">
        <v>2011</v>
      </c>
      <c r="N7" s="53">
        <v>5.2615715603481217</v>
      </c>
      <c r="O7" s="42"/>
      <c r="P7" s="99" t="s">
        <v>1956</v>
      </c>
      <c r="Q7" s="100"/>
      <c r="R7" s="100"/>
      <c r="S7" s="47">
        <v>0.32400000000000001</v>
      </c>
      <c r="T7" s="48">
        <f t="shared" si="0"/>
        <v>0.67599999999999993</v>
      </c>
      <c r="U7" s="42"/>
      <c r="V7" s="42"/>
    </row>
    <row r="8" spans="2:22" x14ac:dyDescent="0.25">
      <c r="B8" s="98" t="s">
        <v>1963</v>
      </c>
      <c r="C8" s="98"/>
      <c r="D8" s="98"/>
      <c r="E8" s="98"/>
      <c r="F8" s="98"/>
      <c r="G8" s="98"/>
      <c r="H8" s="98"/>
      <c r="I8" s="98"/>
      <c r="J8" s="98"/>
      <c r="K8" s="54">
        <f>K3*K6</f>
        <v>972126.39999999991</v>
      </c>
      <c r="L8" s="42"/>
      <c r="M8" s="52">
        <v>2012</v>
      </c>
      <c r="N8" s="53">
        <v>6.6759209533804773</v>
      </c>
      <c r="O8" s="42"/>
      <c r="P8" s="99" t="s">
        <v>1957</v>
      </c>
      <c r="Q8" s="100"/>
      <c r="R8" s="100"/>
      <c r="S8" s="47">
        <v>0.309</v>
      </c>
      <c r="T8" s="48">
        <f t="shared" si="0"/>
        <v>0.69100000000000006</v>
      </c>
      <c r="U8" s="42"/>
      <c r="V8" s="42"/>
    </row>
    <row r="9" spans="2:22" x14ac:dyDescent="0.25">
      <c r="B9" s="43"/>
      <c r="C9" s="43"/>
      <c r="D9" s="43"/>
      <c r="E9" s="43"/>
      <c r="F9" s="43"/>
      <c r="G9" s="43"/>
      <c r="H9" s="43"/>
      <c r="I9" s="43"/>
      <c r="J9" s="43"/>
      <c r="K9" s="43"/>
      <c r="L9" s="42"/>
      <c r="M9" s="52">
        <v>2013</v>
      </c>
      <c r="N9" s="53">
        <v>5.0756435586904978</v>
      </c>
      <c r="O9" s="42"/>
      <c r="P9" s="99" t="s">
        <v>1958</v>
      </c>
      <c r="Q9" s="100"/>
      <c r="R9" s="100"/>
      <c r="S9" s="47">
        <v>0.28800000000000003</v>
      </c>
      <c r="T9" s="48">
        <f t="shared" si="0"/>
        <v>0.71199999999999997</v>
      </c>
      <c r="U9" s="42"/>
      <c r="V9" s="42"/>
    </row>
    <row r="10" spans="2:22" x14ac:dyDescent="0.25">
      <c r="B10" s="98" t="s">
        <v>1981</v>
      </c>
      <c r="C10" s="98"/>
      <c r="D10" s="98"/>
      <c r="E10" s="98"/>
      <c r="F10" s="98"/>
      <c r="G10" s="98"/>
      <c r="H10" s="98"/>
      <c r="I10" s="98"/>
      <c r="J10" s="98"/>
      <c r="K10" s="55">
        <v>0.2</v>
      </c>
      <c r="L10" s="42"/>
      <c r="M10" s="52">
        <v>2014</v>
      </c>
      <c r="N10" s="53">
        <v>4.8843672954259718</v>
      </c>
      <c r="O10" s="42"/>
      <c r="P10" s="99" t="s">
        <v>1959</v>
      </c>
      <c r="Q10" s="100"/>
      <c r="R10" s="100"/>
      <c r="S10" s="47">
        <v>0.34100000000000003</v>
      </c>
      <c r="T10" s="48">
        <f t="shared" si="0"/>
        <v>0.65900000000000003</v>
      </c>
      <c r="U10" s="42"/>
      <c r="V10" s="42"/>
    </row>
    <row r="11" spans="2:22" ht="15.75" thickBot="1" x14ac:dyDescent="0.3">
      <c r="B11" s="105" t="s">
        <v>1982</v>
      </c>
      <c r="C11" s="105"/>
      <c r="D11" s="105"/>
      <c r="E11" s="105"/>
      <c r="F11" s="105"/>
      <c r="G11" s="105"/>
      <c r="H11" s="105"/>
      <c r="I11" s="56"/>
      <c r="J11" s="57"/>
      <c r="K11" s="58"/>
      <c r="L11" s="42"/>
      <c r="M11" s="59">
        <v>2015</v>
      </c>
      <c r="N11" s="60">
        <v>5.3479529798811001</v>
      </c>
      <c r="O11" s="42"/>
      <c r="P11" s="99" t="s">
        <v>1960</v>
      </c>
      <c r="Q11" s="100"/>
      <c r="R11" s="100"/>
      <c r="S11" s="47">
        <v>0.33399999999999996</v>
      </c>
      <c r="T11" s="48">
        <f t="shared" si="0"/>
        <v>0.66600000000000004</v>
      </c>
      <c r="U11" s="42"/>
      <c r="V11" s="42"/>
    </row>
    <row r="12" spans="2:22" x14ac:dyDescent="0.25">
      <c r="B12" s="105"/>
      <c r="C12" s="105"/>
      <c r="D12" s="105"/>
      <c r="E12" s="105"/>
      <c r="F12" s="105"/>
      <c r="G12" s="105"/>
      <c r="H12" s="105"/>
      <c r="I12" s="56"/>
      <c r="J12" s="57"/>
      <c r="K12" s="43"/>
      <c r="L12" s="42"/>
      <c r="M12" s="42"/>
      <c r="N12" s="42"/>
      <c r="O12" s="42"/>
      <c r="P12" s="99" t="s">
        <v>1961</v>
      </c>
      <c r="Q12" s="100"/>
      <c r="R12" s="100"/>
      <c r="S12" s="47">
        <v>0.30299999999999999</v>
      </c>
      <c r="T12" s="48">
        <f t="shared" si="0"/>
        <v>0.69700000000000006</v>
      </c>
      <c r="U12" s="42"/>
      <c r="V12" s="42"/>
    </row>
    <row r="13" spans="2:22" ht="15.75" thickBot="1" x14ac:dyDescent="0.3">
      <c r="B13" s="61"/>
      <c r="C13" s="61"/>
      <c r="D13" s="61"/>
      <c r="E13" s="61"/>
      <c r="F13" s="61"/>
      <c r="G13" s="61"/>
      <c r="H13" s="61"/>
      <c r="I13" s="61"/>
      <c r="J13" s="61"/>
      <c r="K13" s="43"/>
      <c r="L13" s="42"/>
      <c r="M13" s="42"/>
      <c r="N13" s="42"/>
      <c r="O13" s="42"/>
      <c r="P13" s="107" t="s">
        <v>1962</v>
      </c>
      <c r="Q13" s="108"/>
      <c r="R13" s="108"/>
      <c r="S13" s="62">
        <v>0.32479999999999998</v>
      </c>
      <c r="T13" s="63">
        <f t="shared" si="0"/>
        <v>0.67520000000000002</v>
      </c>
      <c r="U13" s="42"/>
      <c r="V13" s="42"/>
    </row>
    <row r="14" spans="2:22" ht="15.75" x14ac:dyDescent="0.25">
      <c r="B14" s="98" t="s">
        <v>1965</v>
      </c>
      <c r="C14" s="98"/>
      <c r="D14" s="98"/>
      <c r="E14" s="98"/>
      <c r="F14" s="98"/>
      <c r="G14" s="98"/>
      <c r="H14" s="98"/>
      <c r="I14" s="98"/>
      <c r="J14" s="98"/>
      <c r="K14" s="64">
        <f>K8-(K8*K10)</f>
        <v>777701.11999999988</v>
      </c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2:22" x14ac:dyDescent="0.25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7" spans="2:22" x14ac:dyDescent="0.25">
      <c r="B17" s="65" t="s">
        <v>1966</v>
      </c>
      <c r="C17" s="65"/>
      <c r="D17" s="65"/>
      <c r="E17" s="65"/>
      <c r="F17" s="66"/>
      <c r="G17" s="66"/>
      <c r="H17" s="66"/>
      <c r="I17" s="66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</row>
    <row r="18" spans="2:22" x14ac:dyDescent="0.25">
      <c r="B18" s="68"/>
      <c r="C18" s="68"/>
      <c r="D18" s="68"/>
      <c r="E18" s="68"/>
      <c r="F18" s="69"/>
      <c r="G18" s="69"/>
      <c r="H18" s="69"/>
      <c r="I18" s="69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</row>
    <row r="19" spans="2:22" ht="15" customHeight="1" x14ac:dyDescent="0.25">
      <c r="B19" s="71"/>
      <c r="C19" s="109" t="s">
        <v>2004</v>
      </c>
      <c r="D19" s="109"/>
      <c r="E19" s="109"/>
      <c r="F19" s="109"/>
      <c r="G19" s="109"/>
      <c r="H19" s="69"/>
      <c r="I19" s="69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</row>
    <row r="20" spans="2:22" ht="15" customHeight="1" x14ac:dyDescent="0.25">
      <c r="B20" s="71"/>
      <c r="C20" s="109"/>
      <c r="D20" s="109"/>
      <c r="E20" s="109"/>
      <c r="F20" s="109"/>
      <c r="G20" s="109"/>
      <c r="H20" s="69"/>
      <c r="I20" s="69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</row>
    <row r="21" spans="2:22" x14ac:dyDescent="0.25">
      <c r="B21" s="71"/>
      <c r="C21" s="109"/>
      <c r="D21" s="109"/>
      <c r="E21" s="109"/>
      <c r="F21" s="109"/>
      <c r="G21" s="109"/>
      <c r="H21" s="69"/>
      <c r="I21" s="69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</row>
    <row r="22" spans="2:22" x14ac:dyDescent="0.25">
      <c r="B22" s="71"/>
      <c r="C22" s="109"/>
      <c r="D22" s="109"/>
      <c r="E22" s="109"/>
      <c r="F22" s="109"/>
      <c r="G22" s="109"/>
      <c r="H22" s="69"/>
      <c r="I22" s="69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</row>
    <row r="23" spans="2:22" x14ac:dyDescent="0.25">
      <c r="B23" s="71"/>
      <c r="C23" s="109"/>
      <c r="D23" s="109"/>
      <c r="E23" s="109"/>
      <c r="F23" s="109"/>
      <c r="G23" s="109"/>
      <c r="H23" s="69"/>
      <c r="I23" s="69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</row>
    <row r="24" spans="2:22" ht="15.75" x14ac:dyDescent="0.25">
      <c r="B24" s="70"/>
      <c r="C24" s="70"/>
      <c r="D24" s="70"/>
      <c r="E24" s="70"/>
      <c r="F24" s="70"/>
      <c r="G24" s="70"/>
      <c r="H24" s="72"/>
      <c r="I24" s="106" t="s">
        <v>2006</v>
      </c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70"/>
      <c r="U24" s="70"/>
      <c r="V24" s="70"/>
    </row>
    <row r="25" spans="2:22" x14ac:dyDescent="0.25">
      <c r="B25" s="70"/>
      <c r="C25" s="70"/>
      <c r="D25" s="97" t="s">
        <v>1979</v>
      </c>
      <c r="E25" s="97"/>
      <c r="F25" s="97"/>
      <c r="G25" s="97"/>
      <c r="H25" s="70"/>
      <c r="I25" s="97" t="s">
        <v>1978</v>
      </c>
      <c r="J25" s="97"/>
      <c r="K25" s="70"/>
      <c r="L25" s="97" t="s">
        <v>1980</v>
      </c>
      <c r="M25" s="97"/>
      <c r="N25" s="70"/>
      <c r="O25" s="96" t="s">
        <v>2011</v>
      </c>
      <c r="P25" s="96"/>
      <c r="Q25" s="70"/>
      <c r="R25" s="96" t="s">
        <v>2012</v>
      </c>
      <c r="S25" s="96"/>
      <c r="T25" s="70"/>
      <c r="U25" s="70"/>
      <c r="V25" s="70"/>
    </row>
    <row r="26" spans="2:22" x14ac:dyDescent="0.25">
      <c r="B26" s="70"/>
      <c r="C26" s="70"/>
      <c r="D26" s="97"/>
      <c r="E26" s="97"/>
      <c r="F26" s="97"/>
      <c r="G26" s="97"/>
      <c r="H26" s="70"/>
      <c r="I26" s="97"/>
      <c r="J26" s="97"/>
      <c r="K26" s="70"/>
      <c r="L26" s="97"/>
      <c r="M26" s="97"/>
      <c r="N26" s="70"/>
      <c r="O26" s="96" t="s">
        <v>2010</v>
      </c>
      <c r="P26" s="96"/>
      <c r="Q26" s="70"/>
      <c r="R26" s="96" t="s">
        <v>2010</v>
      </c>
      <c r="S26" s="96"/>
      <c r="T26" s="70"/>
      <c r="U26" s="70"/>
      <c r="V26" s="70"/>
    </row>
    <row r="27" spans="2:22" x14ac:dyDescent="0.25">
      <c r="B27" s="70"/>
      <c r="C27" s="72"/>
      <c r="D27" s="73" t="s">
        <v>1972</v>
      </c>
      <c r="E27" s="73" t="s">
        <v>1974</v>
      </c>
      <c r="F27" s="74" t="s">
        <v>1975</v>
      </c>
      <c r="G27" s="73" t="s">
        <v>1977</v>
      </c>
      <c r="H27" s="75"/>
      <c r="I27" s="76" t="s">
        <v>1977</v>
      </c>
      <c r="J27" s="76" t="s">
        <v>1976</v>
      </c>
      <c r="K27" s="76"/>
      <c r="L27" s="73" t="s">
        <v>1977</v>
      </c>
      <c r="M27" s="76" t="s">
        <v>1976</v>
      </c>
      <c r="N27" s="70"/>
      <c r="O27" s="73" t="s">
        <v>1977</v>
      </c>
      <c r="P27" s="73" t="s">
        <v>1976</v>
      </c>
      <c r="Q27" s="70"/>
      <c r="R27" s="73" t="s">
        <v>1977</v>
      </c>
      <c r="S27" s="73" t="s">
        <v>1976</v>
      </c>
      <c r="T27" s="70"/>
      <c r="U27" s="70"/>
      <c r="V27" s="70"/>
    </row>
    <row r="28" spans="2:22" x14ac:dyDescent="0.25">
      <c r="B28" s="70"/>
      <c r="C28" s="72"/>
      <c r="D28" s="95">
        <v>6.9367817959298611E-2</v>
      </c>
      <c r="E28" s="77">
        <v>149</v>
      </c>
      <c r="F28" s="78" t="s">
        <v>31</v>
      </c>
      <c r="G28" s="37">
        <f t="shared" ref="G28:G91" si="1">D28*$K$14</f>
        <v>53947.429718902633</v>
      </c>
      <c r="H28" s="75"/>
      <c r="I28" s="37">
        <v>1764</v>
      </c>
      <c r="J28" s="79">
        <f t="shared" ref="J28:J60" si="2">I28-G28</f>
        <v>-52183.429718902633</v>
      </c>
      <c r="K28" s="37"/>
      <c r="L28" s="37">
        <f t="shared" ref="L28:L60" si="3">132*E28</f>
        <v>19668</v>
      </c>
      <c r="M28" s="79">
        <f t="shared" ref="M28:M60" si="4">L28-G28</f>
        <v>-34279.429718902633</v>
      </c>
      <c r="N28" s="70"/>
      <c r="O28" s="37">
        <v>227</v>
      </c>
      <c r="P28" s="79">
        <f t="shared" ref="P28:P60" si="5">O28-G28</f>
        <v>-53720.429718902633</v>
      </c>
      <c r="Q28" s="70"/>
      <c r="R28" s="37">
        <v>14753</v>
      </c>
      <c r="S28" s="79">
        <f t="shared" ref="S28:S60" si="6">R28-G28</f>
        <v>-39194.429718902633</v>
      </c>
      <c r="T28" s="70"/>
      <c r="U28" s="70"/>
      <c r="V28" s="70"/>
    </row>
    <row r="29" spans="2:22" x14ac:dyDescent="0.25">
      <c r="B29" s="70"/>
      <c r="C29" s="72"/>
      <c r="D29" s="95">
        <v>6.6289761835136629E-2</v>
      </c>
      <c r="E29" s="77">
        <v>49</v>
      </c>
      <c r="F29" s="78" t="s">
        <v>31</v>
      </c>
      <c r="G29" s="37">
        <f t="shared" si="1"/>
        <v>51553.622023719006</v>
      </c>
      <c r="H29" s="75"/>
      <c r="I29" s="37">
        <v>1764</v>
      </c>
      <c r="J29" s="79">
        <f t="shared" si="2"/>
        <v>-49789.622023719006</v>
      </c>
      <c r="K29" s="37"/>
      <c r="L29" s="37">
        <f t="shared" si="3"/>
        <v>6468</v>
      </c>
      <c r="M29" s="79">
        <f t="shared" si="4"/>
        <v>-45085.622023719006</v>
      </c>
      <c r="N29" s="70"/>
      <c r="O29" s="37">
        <v>227</v>
      </c>
      <c r="P29" s="79">
        <f t="shared" si="5"/>
        <v>-51326.622023719006</v>
      </c>
      <c r="Q29" s="70"/>
      <c r="R29" s="37">
        <v>4889</v>
      </c>
      <c r="S29" s="79">
        <f t="shared" si="6"/>
        <v>-46664.622023719006</v>
      </c>
      <c r="T29" s="70"/>
      <c r="U29" s="70"/>
      <c r="V29" s="70"/>
    </row>
    <row r="30" spans="2:22" x14ac:dyDescent="0.25">
      <c r="B30" s="70"/>
      <c r="C30" s="72"/>
      <c r="D30" s="95">
        <v>5.9033260768322667E-2</v>
      </c>
      <c r="E30" s="77">
        <v>149</v>
      </c>
      <c r="F30" s="78" t="s">
        <v>31</v>
      </c>
      <c r="G30" s="37">
        <f t="shared" si="1"/>
        <v>45910.23301677659</v>
      </c>
      <c r="H30" s="75"/>
      <c r="I30" s="37">
        <v>1764</v>
      </c>
      <c r="J30" s="79">
        <f t="shared" si="2"/>
        <v>-44146.23301677659</v>
      </c>
      <c r="K30" s="37"/>
      <c r="L30" s="37">
        <f t="shared" si="3"/>
        <v>19668</v>
      </c>
      <c r="M30" s="79">
        <f t="shared" si="4"/>
        <v>-26242.23301677659</v>
      </c>
      <c r="N30" s="70"/>
      <c r="O30" s="37">
        <v>227</v>
      </c>
      <c r="P30" s="79">
        <f t="shared" si="5"/>
        <v>-45683.23301677659</v>
      </c>
      <c r="Q30" s="70"/>
      <c r="R30" s="37">
        <v>14753</v>
      </c>
      <c r="S30" s="79">
        <f t="shared" si="6"/>
        <v>-31157.23301677659</v>
      </c>
      <c r="T30" s="70"/>
      <c r="U30" s="70"/>
      <c r="V30" s="70"/>
    </row>
    <row r="31" spans="2:22" x14ac:dyDescent="0.25">
      <c r="B31" s="70"/>
      <c r="C31" s="72"/>
      <c r="D31" s="95">
        <v>5.0145671551266639E-2</v>
      </c>
      <c r="E31" s="77">
        <v>49</v>
      </c>
      <c r="F31" s="78" t="s">
        <v>21</v>
      </c>
      <c r="G31" s="37">
        <f t="shared" si="1"/>
        <v>38998.344928572194</v>
      </c>
      <c r="H31" s="75"/>
      <c r="I31" s="37">
        <v>1764</v>
      </c>
      <c r="J31" s="79">
        <f t="shared" si="2"/>
        <v>-37234.344928572194</v>
      </c>
      <c r="K31" s="37"/>
      <c r="L31" s="37">
        <f t="shared" si="3"/>
        <v>6468</v>
      </c>
      <c r="M31" s="79">
        <f t="shared" si="4"/>
        <v>-32530.344928572194</v>
      </c>
      <c r="N31" s="70"/>
      <c r="O31" s="37">
        <v>4173</v>
      </c>
      <c r="P31" s="79">
        <f t="shared" si="5"/>
        <v>-34825.344928572194</v>
      </c>
      <c r="Q31" s="70"/>
      <c r="R31" s="37">
        <v>5842</v>
      </c>
      <c r="S31" s="79">
        <f t="shared" si="6"/>
        <v>-33156.344928572194</v>
      </c>
      <c r="T31" s="70"/>
      <c r="U31" s="70"/>
      <c r="V31" s="70"/>
    </row>
    <row r="32" spans="2:22" x14ac:dyDescent="0.25">
      <c r="B32" s="70"/>
      <c r="C32" s="72"/>
      <c r="D32" s="95">
        <v>4.6965807800197115E-2</v>
      </c>
      <c r="E32" s="77">
        <v>66</v>
      </c>
      <c r="F32" s="78" t="s">
        <v>21</v>
      </c>
      <c r="G32" s="37">
        <f t="shared" si="1"/>
        <v>36525.361327918028</v>
      </c>
      <c r="H32" s="75"/>
      <c r="I32" s="37">
        <v>1764</v>
      </c>
      <c r="J32" s="79">
        <f t="shared" si="2"/>
        <v>-34761.361327918028</v>
      </c>
      <c r="K32" s="37"/>
      <c r="L32" s="37">
        <f t="shared" si="3"/>
        <v>8712</v>
      </c>
      <c r="M32" s="79">
        <f t="shared" si="4"/>
        <v>-27813.361327918028</v>
      </c>
      <c r="N32" s="70"/>
      <c r="O32" s="37">
        <v>4173</v>
      </c>
      <c r="P32" s="79">
        <f t="shared" si="5"/>
        <v>-32352.361327918028</v>
      </c>
      <c r="Q32" s="70"/>
      <c r="R32" s="37">
        <v>7519</v>
      </c>
      <c r="S32" s="79">
        <f t="shared" si="6"/>
        <v>-29006.361327918028</v>
      </c>
      <c r="T32" s="70"/>
      <c r="U32" s="70"/>
      <c r="V32" s="70"/>
    </row>
    <row r="33" spans="2:22" x14ac:dyDescent="0.25">
      <c r="B33" s="70"/>
      <c r="C33" s="72"/>
      <c r="D33" s="95">
        <v>4.6833674497189462E-2</v>
      </c>
      <c r="E33" s="77">
        <v>48</v>
      </c>
      <c r="F33" s="78" t="s">
        <v>21</v>
      </c>
      <c r="G33" s="37">
        <f t="shared" si="1"/>
        <v>36422.601110179676</v>
      </c>
      <c r="H33" s="75"/>
      <c r="I33" s="37">
        <v>1764</v>
      </c>
      <c r="J33" s="79">
        <f t="shared" si="2"/>
        <v>-34658.601110179676</v>
      </c>
      <c r="K33" s="37"/>
      <c r="L33" s="37">
        <f t="shared" si="3"/>
        <v>6336</v>
      </c>
      <c r="M33" s="79">
        <f t="shared" si="4"/>
        <v>-30086.601110179676</v>
      </c>
      <c r="N33" s="70"/>
      <c r="O33" s="37">
        <v>4173</v>
      </c>
      <c r="P33" s="79">
        <f t="shared" si="5"/>
        <v>-32249.601110179676</v>
      </c>
      <c r="Q33" s="70"/>
      <c r="R33" s="37">
        <v>5743</v>
      </c>
      <c r="S33" s="79">
        <f t="shared" si="6"/>
        <v>-30679.601110179676</v>
      </c>
      <c r="T33" s="70"/>
      <c r="U33" s="70"/>
      <c r="V33" s="70"/>
    </row>
    <row r="34" spans="2:22" x14ac:dyDescent="0.25">
      <c r="B34" s="70"/>
      <c r="C34" s="72"/>
      <c r="D34" s="95">
        <v>3.9055138577509176E-2</v>
      </c>
      <c r="E34" s="77">
        <v>46</v>
      </c>
      <c r="F34" s="78" t="s">
        <v>31</v>
      </c>
      <c r="G34" s="37">
        <f t="shared" si="1"/>
        <v>30373.225013484087</v>
      </c>
      <c r="H34" s="75"/>
      <c r="I34" s="37">
        <v>1764</v>
      </c>
      <c r="J34" s="79">
        <f t="shared" si="2"/>
        <v>-28609.225013484087</v>
      </c>
      <c r="K34" s="37"/>
      <c r="L34" s="37">
        <f t="shared" si="3"/>
        <v>6072</v>
      </c>
      <c r="M34" s="79">
        <f t="shared" si="4"/>
        <v>-24301.225013484087</v>
      </c>
      <c r="N34" s="70"/>
      <c r="O34" s="37">
        <v>227</v>
      </c>
      <c r="P34" s="79">
        <f t="shared" si="5"/>
        <v>-30146.225013484087</v>
      </c>
      <c r="Q34" s="70"/>
      <c r="R34" s="37">
        <v>4593</v>
      </c>
      <c r="S34" s="79">
        <f t="shared" si="6"/>
        <v>-25780.225013484087</v>
      </c>
      <c r="T34" s="70"/>
      <c r="U34" s="70"/>
      <c r="V34" s="70"/>
    </row>
    <row r="35" spans="2:22" x14ac:dyDescent="0.25">
      <c r="B35" s="70"/>
      <c r="C35" s="72"/>
      <c r="D35" s="95">
        <v>3.7670988075510933E-2</v>
      </c>
      <c r="E35" s="77">
        <v>53</v>
      </c>
      <c r="F35" s="78" t="s">
        <v>28</v>
      </c>
      <c r="G35" s="37">
        <f t="shared" si="1"/>
        <v>29296.769617831495</v>
      </c>
      <c r="H35" s="75"/>
      <c r="I35" s="37">
        <v>1764</v>
      </c>
      <c r="J35" s="79">
        <f t="shared" si="2"/>
        <v>-27532.769617831495</v>
      </c>
      <c r="K35" s="37"/>
      <c r="L35" s="37">
        <f t="shared" si="3"/>
        <v>6996</v>
      </c>
      <c r="M35" s="79">
        <f t="shared" si="4"/>
        <v>-22300.769617831495</v>
      </c>
      <c r="N35" s="70"/>
      <c r="O35" s="37">
        <v>4881</v>
      </c>
      <c r="P35" s="79">
        <f t="shared" si="5"/>
        <v>-24415.769617831495</v>
      </c>
      <c r="Q35" s="70"/>
      <c r="R35" s="37">
        <v>6408</v>
      </c>
      <c r="S35" s="79">
        <f t="shared" si="6"/>
        <v>-22888.769617831495</v>
      </c>
      <c r="T35" s="70"/>
      <c r="U35" s="70"/>
      <c r="V35" s="70"/>
    </row>
    <row r="36" spans="2:22" x14ac:dyDescent="0.25">
      <c r="B36" s="70"/>
      <c r="C36" s="72"/>
      <c r="D36" s="95">
        <v>3.5953255136411393E-2</v>
      </c>
      <c r="E36" s="77">
        <v>66</v>
      </c>
      <c r="F36" s="78" t="s">
        <v>31</v>
      </c>
      <c r="G36" s="37">
        <f t="shared" si="1"/>
        <v>27960.886787232888</v>
      </c>
      <c r="H36" s="75"/>
      <c r="I36" s="37">
        <v>1764</v>
      </c>
      <c r="J36" s="79">
        <f t="shared" si="2"/>
        <v>-26196.886787232888</v>
      </c>
      <c r="K36" s="37"/>
      <c r="L36" s="37">
        <f t="shared" si="3"/>
        <v>8712</v>
      </c>
      <c r="M36" s="79">
        <f t="shared" si="4"/>
        <v>-19248.886787232888</v>
      </c>
      <c r="N36" s="70"/>
      <c r="O36" s="37">
        <v>227</v>
      </c>
      <c r="P36" s="79">
        <f t="shared" si="5"/>
        <v>-27733.886787232888</v>
      </c>
      <c r="Q36" s="70"/>
      <c r="R36" s="37">
        <v>6566</v>
      </c>
      <c r="S36" s="79">
        <f t="shared" si="6"/>
        <v>-21394.886787232888</v>
      </c>
      <c r="T36" s="70"/>
      <c r="U36" s="70"/>
      <c r="V36" s="70"/>
    </row>
    <row r="37" spans="2:22" x14ac:dyDescent="0.25">
      <c r="B37" s="70"/>
      <c r="C37" s="72"/>
      <c r="D37" s="95">
        <v>3.5665161213460271E-2</v>
      </c>
      <c r="E37" s="77">
        <v>146</v>
      </c>
      <c r="F37" s="78" t="s">
        <v>31</v>
      </c>
      <c r="G37" s="37">
        <f t="shared" si="1"/>
        <v>27736.835820688608</v>
      </c>
      <c r="H37" s="75"/>
      <c r="I37" s="37">
        <v>1764</v>
      </c>
      <c r="J37" s="79">
        <f t="shared" si="2"/>
        <v>-25972.835820688608</v>
      </c>
      <c r="K37" s="37"/>
      <c r="L37" s="37">
        <f t="shared" si="3"/>
        <v>19272</v>
      </c>
      <c r="M37" s="79">
        <f t="shared" si="4"/>
        <v>-8464.8358206886078</v>
      </c>
      <c r="N37" s="70"/>
      <c r="O37" s="37">
        <v>227</v>
      </c>
      <c r="P37" s="79">
        <f t="shared" si="5"/>
        <v>-27509.835820688608</v>
      </c>
      <c r="Q37" s="70"/>
      <c r="R37" s="37">
        <v>14457</v>
      </c>
      <c r="S37" s="79">
        <f t="shared" si="6"/>
        <v>-13279.835820688608</v>
      </c>
      <c r="T37" s="70"/>
      <c r="U37" s="70"/>
      <c r="V37" s="70"/>
    </row>
    <row r="38" spans="2:22" x14ac:dyDescent="0.25">
      <c r="B38" s="70"/>
      <c r="C38" s="72"/>
      <c r="D38" s="95">
        <v>3.2801550941720548E-2</v>
      </c>
      <c r="E38" s="77">
        <v>66</v>
      </c>
      <c r="F38" s="78" t="s">
        <v>31</v>
      </c>
      <c r="G38" s="37">
        <f t="shared" si="1"/>
        <v>25509.80290511312</v>
      </c>
      <c r="H38" s="75"/>
      <c r="I38" s="37">
        <v>1764</v>
      </c>
      <c r="J38" s="79">
        <f t="shared" si="2"/>
        <v>-23745.80290511312</v>
      </c>
      <c r="K38" s="37"/>
      <c r="L38" s="37">
        <f t="shared" si="3"/>
        <v>8712</v>
      </c>
      <c r="M38" s="79">
        <f t="shared" si="4"/>
        <v>-16797.80290511312</v>
      </c>
      <c r="N38" s="70"/>
      <c r="O38" s="37">
        <v>227</v>
      </c>
      <c r="P38" s="79">
        <f t="shared" si="5"/>
        <v>-25282.80290511312</v>
      </c>
      <c r="Q38" s="70"/>
      <c r="R38" s="37">
        <v>6566</v>
      </c>
      <c r="S38" s="79">
        <f t="shared" si="6"/>
        <v>-18943.80290511312</v>
      </c>
      <c r="T38" s="70"/>
      <c r="U38" s="70"/>
      <c r="V38" s="70"/>
    </row>
    <row r="39" spans="2:22" x14ac:dyDescent="0.25">
      <c r="B39" s="70"/>
      <c r="C39" s="72"/>
      <c r="D39" s="95">
        <v>2.933142714797847E-2</v>
      </c>
      <c r="E39" s="77">
        <v>149</v>
      </c>
      <c r="F39" s="78" t="s">
        <v>21</v>
      </c>
      <c r="G39" s="37">
        <f t="shared" si="1"/>
        <v>22811.083744181258</v>
      </c>
      <c r="H39" s="75"/>
      <c r="I39" s="37">
        <v>1764</v>
      </c>
      <c r="J39" s="79">
        <f t="shared" si="2"/>
        <v>-21047.083744181258</v>
      </c>
      <c r="K39" s="37"/>
      <c r="L39" s="37">
        <f t="shared" si="3"/>
        <v>19668</v>
      </c>
      <c r="M39" s="79">
        <f t="shared" si="4"/>
        <v>-3143.0837441812582</v>
      </c>
      <c r="N39" s="70"/>
      <c r="O39" s="37">
        <v>4173</v>
      </c>
      <c r="P39" s="79">
        <f t="shared" si="5"/>
        <v>-18638.083744181258</v>
      </c>
      <c r="Q39" s="70"/>
      <c r="R39" s="37">
        <v>15707</v>
      </c>
      <c r="S39" s="79">
        <f t="shared" si="6"/>
        <v>-7104.0837441812582</v>
      </c>
      <c r="T39" s="70"/>
      <c r="U39" s="70"/>
      <c r="V39" s="70"/>
    </row>
    <row r="40" spans="2:22" x14ac:dyDescent="0.25">
      <c r="B40" s="70"/>
      <c r="C40" s="72"/>
      <c r="D40" s="95">
        <v>2.9051997703913094E-2</v>
      </c>
      <c r="E40" s="77">
        <v>67</v>
      </c>
      <c r="F40" s="78" t="s">
        <v>21</v>
      </c>
      <c r="G40" s="37">
        <f t="shared" si="1"/>
        <v>22593.771152570636</v>
      </c>
      <c r="H40" s="75"/>
      <c r="I40" s="37">
        <v>1764</v>
      </c>
      <c r="J40" s="79">
        <f t="shared" si="2"/>
        <v>-20829.771152570636</v>
      </c>
      <c r="K40" s="37"/>
      <c r="L40" s="37">
        <f t="shared" si="3"/>
        <v>8844</v>
      </c>
      <c r="M40" s="79">
        <f t="shared" si="4"/>
        <v>-13749.771152570636</v>
      </c>
      <c r="N40" s="70"/>
      <c r="O40" s="37">
        <v>4173</v>
      </c>
      <c r="P40" s="79">
        <f t="shared" si="5"/>
        <v>-18420.771152570636</v>
      </c>
      <c r="Q40" s="70"/>
      <c r="R40" s="37">
        <v>7618</v>
      </c>
      <c r="S40" s="79">
        <f t="shared" si="6"/>
        <v>-14975.771152570636</v>
      </c>
      <c r="T40" s="70"/>
      <c r="U40" s="70"/>
      <c r="V40" s="70"/>
    </row>
    <row r="41" spans="2:22" x14ac:dyDescent="0.25">
      <c r="B41" s="70"/>
      <c r="C41" s="72"/>
      <c r="D41" s="95">
        <v>2.5579707790449577E-2</v>
      </c>
      <c r="E41" s="77">
        <v>49</v>
      </c>
      <c r="F41" s="78" t="s">
        <v>31</v>
      </c>
      <c r="G41" s="37">
        <f t="shared" si="1"/>
        <v>19893.36739790536</v>
      </c>
      <c r="H41" s="75"/>
      <c r="I41" s="37">
        <v>1764</v>
      </c>
      <c r="J41" s="79">
        <f t="shared" si="2"/>
        <v>-18129.36739790536</v>
      </c>
      <c r="K41" s="37"/>
      <c r="L41" s="37">
        <f t="shared" si="3"/>
        <v>6468</v>
      </c>
      <c r="M41" s="79">
        <f t="shared" si="4"/>
        <v>-13425.36739790536</v>
      </c>
      <c r="N41" s="70"/>
      <c r="O41" s="37">
        <v>227</v>
      </c>
      <c r="P41" s="79">
        <f t="shared" si="5"/>
        <v>-19666.36739790536</v>
      </c>
      <c r="Q41" s="70"/>
      <c r="R41" s="37">
        <v>4889</v>
      </c>
      <c r="S41" s="79">
        <f t="shared" si="6"/>
        <v>-15004.36739790536</v>
      </c>
      <c r="T41" s="70"/>
      <c r="U41" s="70"/>
      <c r="V41" s="70"/>
    </row>
    <row r="42" spans="2:22" x14ac:dyDescent="0.25">
      <c r="B42" s="70"/>
      <c r="C42" s="72"/>
      <c r="D42" s="95">
        <v>2.5168145043376548E-2</v>
      </c>
      <c r="E42" s="77">
        <v>62</v>
      </c>
      <c r="F42" s="78" t="s">
        <v>28</v>
      </c>
      <c r="G42" s="37">
        <f t="shared" si="1"/>
        <v>19573.294588556386</v>
      </c>
      <c r="H42" s="75"/>
      <c r="I42" s="37">
        <v>1764</v>
      </c>
      <c r="J42" s="79">
        <f t="shared" si="2"/>
        <v>-17809.294588556386</v>
      </c>
      <c r="K42" s="37"/>
      <c r="L42" s="37">
        <f t="shared" si="3"/>
        <v>8184</v>
      </c>
      <c r="M42" s="79">
        <f t="shared" si="4"/>
        <v>-11389.294588556386</v>
      </c>
      <c r="N42" s="70"/>
      <c r="O42" s="37">
        <v>4881</v>
      </c>
      <c r="P42" s="79">
        <f t="shared" si="5"/>
        <v>-14692.294588556386</v>
      </c>
      <c r="Q42" s="70"/>
      <c r="R42" s="37">
        <v>7296</v>
      </c>
      <c r="S42" s="79">
        <f t="shared" si="6"/>
        <v>-12277.294588556386</v>
      </c>
      <c r="T42" s="70"/>
      <c r="U42" s="70"/>
      <c r="V42" s="70"/>
    </row>
    <row r="43" spans="2:22" x14ac:dyDescent="0.25">
      <c r="B43" s="70"/>
      <c r="C43" s="72"/>
      <c r="D43" s="95">
        <v>2.4574628239702807E-2</v>
      </c>
      <c r="E43" s="77">
        <v>46</v>
      </c>
      <c r="F43" s="78" t="s">
        <v>31</v>
      </c>
      <c r="G43" s="37">
        <f t="shared" si="1"/>
        <v>19111.7159056005</v>
      </c>
      <c r="H43" s="75"/>
      <c r="I43" s="37">
        <v>1764</v>
      </c>
      <c r="J43" s="79">
        <f t="shared" si="2"/>
        <v>-17347.7159056005</v>
      </c>
      <c r="K43" s="37"/>
      <c r="L43" s="37">
        <f t="shared" si="3"/>
        <v>6072</v>
      </c>
      <c r="M43" s="79">
        <f t="shared" si="4"/>
        <v>-13039.7159056005</v>
      </c>
      <c r="N43" s="70"/>
      <c r="O43" s="37">
        <v>227</v>
      </c>
      <c r="P43" s="79">
        <f t="shared" si="5"/>
        <v>-18884.7159056005</v>
      </c>
      <c r="Q43" s="70"/>
      <c r="R43" s="37">
        <v>4593</v>
      </c>
      <c r="S43" s="79">
        <f t="shared" si="6"/>
        <v>-14518.7159056005</v>
      </c>
      <c r="T43" s="70"/>
      <c r="U43" s="70"/>
      <c r="V43" s="70"/>
    </row>
    <row r="44" spans="2:22" x14ac:dyDescent="0.25">
      <c r="B44" s="70"/>
      <c r="C44" s="72"/>
      <c r="D44" s="95">
        <v>2.4087251302379483E-2</v>
      </c>
      <c r="E44" s="77">
        <v>57</v>
      </c>
      <c r="F44" s="78" t="s">
        <v>28</v>
      </c>
      <c r="G44" s="37">
        <f t="shared" si="1"/>
        <v>18732.68231558198</v>
      </c>
      <c r="H44" s="75"/>
      <c r="I44" s="37">
        <v>1764</v>
      </c>
      <c r="J44" s="79">
        <f t="shared" si="2"/>
        <v>-16968.68231558198</v>
      </c>
      <c r="K44" s="37"/>
      <c r="L44" s="37">
        <f t="shared" si="3"/>
        <v>7524</v>
      </c>
      <c r="M44" s="79">
        <f t="shared" si="4"/>
        <v>-11208.68231558198</v>
      </c>
      <c r="N44" s="70"/>
      <c r="O44" s="37">
        <v>4881</v>
      </c>
      <c r="P44" s="79">
        <f t="shared" si="5"/>
        <v>-13851.68231558198</v>
      </c>
      <c r="Q44" s="70"/>
      <c r="R44" s="37">
        <v>6802</v>
      </c>
      <c r="S44" s="79">
        <f t="shared" si="6"/>
        <v>-11930.68231558198</v>
      </c>
      <c r="T44" s="70"/>
      <c r="U44" s="70"/>
      <c r="V44" s="70"/>
    </row>
    <row r="45" spans="2:22" x14ac:dyDescent="0.25">
      <c r="B45" s="70"/>
      <c r="C45" s="72"/>
      <c r="D45" s="95">
        <v>2.0506655402844114E-2</v>
      </c>
      <c r="E45" s="77">
        <v>53</v>
      </c>
      <c r="F45" s="78" t="s">
        <v>21</v>
      </c>
      <c r="G45" s="37">
        <f t="shared" si="1"/>
        <v>15948.048874245917</v>
      </c>
      <c r="H45" s="75"/>
      <c r="I45" s="37">
        <v>1764</v>
      </c>
      <c r="J45" s="79">
        <f t="shared" si="2"/>
        <v>-14184.048874245917</v>
      </c>
      <c r="K45" s="37"/>
      <c r="L45" s="37">
        <f t="shared" si="3"/>
        <v>6996</v>
      </c>
      <c r="M45" s="79">
        <f t="shared" si="4"/>
        <v>-8952.0488742459165</v>
      </c>
      <c r="N45" s="70"/>
      <c r="O45" s="37">
        <v>4173</v>
      </c>
      <c r="P45" s="79">
        <f t="shared" si="5"/>
        <v>-11775.048874245917</v>
      </c>
      <c r="Q45" s="70"/>
      <c r="R45" s="37">
        <v>6237</v>
      </c>
      <c r="S45" s="79">
        <f t="shared" si="6"/>
        <v>-9711.0488742459165</v>
      </c>
      <c r="T45" s="70"/>
      <c r="U45" s="70"/>
      <c r="V45" s="70"/>
    </row>
    <row r="46" spans="2:22" x14ac:dyDescent="0.25">
      <c r="B46" s="75"/>
      <c r="C46" s="72"/>
      <c r="D46" s="95">
        <v>1.9908806359727502E-2</v>
      </c>
      <c r="E46" s="77">
        <v>57</v>
      </c>
      <c r="F46" s="78" t="s">
        <v>21</v>
      </c>
      <c r="G46" s="37">
        <f t="shared" si="1"/>
        <v>15483.1010038232</v>
      </c>
      <c r="H46" s="75"/>
      <c r="I46" s="37">
        <v>1764</v>
      </c>
      <c r="J46" s="79">
        <f t="shared" si="2"/>
        <v>-13719.1010038232</v>
      </c>
      <c r="K46" s="37"/>
      <c r="L46" s="37">
        <f t="shared" si="3"/>
        <v>7524</v>
      </c>
      <c r="M46" s="79">
        <f t="shared" si="4"/>
        <v>-7959.1010038231998</v>
      </c>
      <c r="N46" s="75"/>
      <c r="O46" s="37">
        <v>4173</v>
      </c>
      <c r="P46" s="79">
        <f t="shared" si="5"/>
        <v>-11310.1010038232</v>
      </c>
      <c r="Q46" s="75"/>
      <c r="R46" s="37">
        <v>6631</v>
      </c>
      <c r="S46" s="79">
        <f t="shared" si="6"/>
        <v>-8852.1010038231998</v>
      </c>
      <c r="T46" s="75"/>
      <c r="U46" s="75"/>
      <c r="V46" s="75"/>
    </row>
    <row r="47" spans="2:22" x14ac:dyDescent="0.25">
      <c r="B47" s="75"/>
      <c r="C47" s="72"/>
      <c r="D47" s="95">
        <v>1.9540566007083211E-2</v>
      </c>
      <c r="E47" s="77">
        <v>78</v>
      </c>
      <c r="F47" s="78" t="s">
        <v>28</v>
      </c>
      <c r="G47" s="37">
        <f t="shared" si="1"/>
        <v>15196.720069142539</v>
      </c>
      <c r="H47" s="75"/>
      <c r="I47" s="37">
        <v>1764</v>
      </c>
      <c r="J47" s="79">
        <f t="shared" si="2"/>
        <v>-13432.720069142539</v>
      </c>
      <c r="K47" s="37"/>
      <c r="L47" s="37">
        <f t="shared" si="3"/>
        <v>10296</v>
      </c>
      <c r="M47" s="79">
        <f t="shared" si="4"/>
        <v>-4900.7200691425387</v>
      </c>
      <c r="N47" s="75"/>
      <c r="O47" s="37">
        <v>4881</v>
      </c>
      <c r="P47" s="79">
        <f t="shared" si="5"/>
        <v>-10315.720069142539</v>
      </c>
      <c r="Q47" s="75"/>
      <c r="R47" s="37">
        <v>8874</v>
      </c>
      <c r="S47" s="79">
        <f t="shared" si="6"/>
        <v>-6322.7200691425387</v>
      </c>
      <c r="T47" s="75"/>
      <c r="U47" s="75"/>
      <c r="V47" s="75"/>
    </row>
    <row r="48" spans="2:22" x14ac:dyDescent="0.25">
      <c r="B48" s="75"/>
      <c r="C48" s="72"/>
      <c r="D48" s="95">
        <v>1.9386771506861186E-2</v>
      </c>
      <c r="E48" s="77">
        <v>49</v>
      </c>
      <c r="F48" s="78" t="s">
        <v>21</v>
      </c>
      <c r="G48" s="37">
        <f t="shared" si="1"/>
        <v>15077.113914070029</v>
      </c>
      <c r="H48" s="75"/>
      <c r="I48" s="37">
        <v>1764</v>
      </c>
      <c r="J48" s="79">
        <f t="shared" si="2"/>
        <v>-13313.113914070029</v>
      </c>
      <c r="K48" s="37"/>
      <c r="L48" s="37">
        <f t="shared" si="3"/>
        <v>6468</v>
      </c>
      <c r="M48" s="79">
        <f t="shared" si="4"/>
        <v>-8609.1139140700288</v>
      </c>
      <c r="N48" s="75"/>
      <c r="O48" s="37">
        <v>4173</v>
      </c>
      <c r="P48" s="79">
        <f t="shared" si="5"/>
        <v>-10904.113914070029</v>
      </c>
      <c r="Q48" s="75"/>
      <c r="R48" s="37">
        <v>5842</v>
      </c>
      <c r="S48" s="79">
        <f t="shared" si="6"/>
        <v>-9235.1139140700288</v>
      </c>
      <c r="T48" s="75"/>
      <c r="U48" s="75"/>
      <c r="V48" s="75"/>
    </row>
    <row r="49" spans="2:22" x14ac:dyDescent="0.25">
      <c r="B49" s="75"/>
      <c r="C49" s="72"/>
      <c r="D49" s="95">
        <v>1.7876986061019593E-2</v>
      </c>
      <c r="E49" s="77">
        <v>84</v>
      </c>
      <c r="F49" s="78" t="s">
        <v>21</v>
      </c>
      <c r="G49" s="37">
        <f t="shared" si="1"/>
        <v>13902.952081879324</v>
      </c>
      <c r="H49" s="75"/>
      <c r="I49" s="37">
        <v>1764</v>
      </c>
      <c r="J49" s="79">
        <f t="shared" si="2"/>
        <v>-12138.952081879324</v>
      </c>
      <c r="K49" s="37"/>
      <c r="L49" s="37">
        <f t="shared" si="3"/>
        <v>11088</v>
      </c>
      <c r="M49" s="79">
        <f t="shared" si="4"/>
        <v>-2814.9520818793244</v>
      </c>
      <c r="N49" s="75"/>
      <c r="O49" s="37">
        <v>4173</v>
      </c>
      <c r="P49" s="79">
        <f t="shared" si="5"/>
        <v>-9729.9520818793244</v>
      </c>
      <c r="Q49" s="75"/>
      <c r="R49" s="37">
        <v>9295</v>
      </c>
      <c r="S49" s="79">
        <f t="shared" si="6"/>
        <v>-4607.9520818793244</v>
      </c>
      <c r="T49" s="75"/>
      <c r="U49" s="75"/>
      <c r="V49" s="75"/>
    </row>
    <row r="50" spans="2:22" x14ac:dyDescent="0.25">
      <c r="B50" s="75"/>
      <c r="C50" s="72"/>
      <c r="D50" s="95">
        <v>1.769719812414032E-2</v>
      </c>
      <c r="E50" s="77">
        <v>46</v>
      </c>
      <c r="F50" s="78" t="s">
        <v>28</v>
      </c>
      <c r="G50" s="37">
        <f t="shared" si="1"/>
        <v>13763.130802005824</v>
      </c>
      <c r="H50" s="75"/>
      <c r="I50" s="37">
        <v>1764</v>
      </c>
      <c r="J50" s="79">
        <f t="shared" si="2"/>
        <v>-11999.130802005824</v>
      </c>
      <c r="K50" s="37"/>
      <c r="L50" s="37">
        <f t="shared" si="3"/>
        <v>6072</v>
      </c>
      <c r="M50" s="79">
        <f t="shared" si="4"/>
        <v>-7691.1308020058241</v>
      </c>
      <c r="N50" s="75"/>
      <c r="O50" s="37">
        <v>4881</v>
      </c>
      <c r="P50" s="79">
        <f t="shared" si="5"/>
        <v>-8882.1308020058241</v>
      </c>
      <c r="Q50" s="75"/>
      <c r="R50" s="37">
        <v>5717</v>
      </c>
      <c r="S50" s="79">
        <f t="shared" si="6"/>
        <v>-8046.1308020058241</v>
      </c>
      <c r="T50" s="75"/>
      <c r="U50" s="75"/>
      <c r="V50" s="75"/>
    </row>
    <row r="51" spans="2:22" x14ac:dyDescent="0.25">
      <c r="B51" s="75"/>
      <c r="C51" s="72"/>
      <c r="D51" s="95">
        <v>1.7328957771496029E-2</v>
      </c>
      <c r="E51" s="77">
        <v>71</v>
      </c>
      <c r="F51" s="78" t="s">
        <v>21</v>
      </c>
      <c r="G51" s="37">
        <f t="shared" si="1"/>
        <v>13476.749867325165</v>
      </c>
      <c r="H51" s="75"/>
      <c r="I51" s="37">
        <v>1764</v>
      </c>
      <c r="J51" s="79">
        <f t="shared" si="2"/>
        <v>-11712.749867325165</v>
      </c>
      <c r="K51" s="37"/>
      <c r="L51" s="37">
        <f t="shared" si="3"/>
        <v>9372</v>
      </c>
      <c r="M51" s="79">
        <f t="shared" si="4"/>
        <v>-4104.7498673251648</v>
      </c>
      <c r="N51" s="75"/>
      <c r="O51" s="37">
        <v>4173</v>
      </c>
      <c r="P51" s="79">
        <f t="shared" si="5"/>
        <v>-9303.7498673251648</v>
      </c>
      <c r="Q51" s="75"/>
      <c r="R51" s="37">
        <v>8012</v>
      </c>
      <c r="S51" s="79">
        <f t="shared" si="6"/>
        <v>-5464.7498673251648</v>
      </c>
      <c r="T51" s="75"/>
      <c r="U51" s="75"/>
      <c r="V51" s="75"/>
    </row>
    <row r="52" spans="2:22" x14ac:dyDescent="0.25">
      <c r="B52" s="75"/>
      <c r="C52" s="72"/>
      <c r="D52" s="95">
        <v>1.5975132945597902E-2</v>
      </c>
      <c r="E52" s="91">
        <v>49</v>
      </c>
      <c r="F52" s="92" t="s">
        <v>21</v>
      </c>
      <c r="G52" s="37">
        <f t="shared" si="1"/>
        <v>12423.878783940385</v>
      </c>
      <c r="H52" s="75"/>
      <c r="I52" s="37">
        <v>1764</v>
      </c>
      <c r="J52" s="79">
        <f t="shared" si="2"/>
        <v>-10659.878783940385</v>
      </c>
      <c r="K52" s="37"/>
      <c r="L52" s="37">
        <f t="shared" si="3"/>
        <v>6468</v>
      </c>
      <c r="M52" s="79">
        <f t="shared" si="4"/>
        <v>-5955.8787839403849</v>
      </c>
      <c r="N52" s="75"/>
      <c r="O52" s="37">
        <v>4173</v>
      </c>
      <c r="P52" s="79">
        <f t="shared" si="5"/>
        <v>-8250.8787839403849</v>
      </c>
      <c r="Q52" s="75"/>
      <c r="R52" s="37">
        <v>6044</v>
      </c>
      <c r="S52" s="79">
        <f t="shared" si="6"/>
        <v>-6379.8787839403849</v>
      </c>
      <c r="T52" s="75"/>
      <c r="U52" s="75"/>
      <c r="V52" s="75"/>
    </row>
    <row r="53" spans="2:22" x14ac:dyDescent="0.25">
      <c r="B53" s="75"/>
      <c r="C53" s="72"/>
      <c r="D53" s="95">
        <v>1.3323802406559011E-2</v>
      </c>
      <c r="E53" s="77">
        <v>95</v>
      </c>
      <c r="F53" s="78" t="s">
        <v>31</v>
      </c>
      <c r="G53" s="37">
        <f t="shared" si="1"/>
        <v>10361.936054239637</v>
      </c>
      <c r="H53" s="75"/>
      <c r="I53" s="37">
        <v>1764</v>
      </c>
      <c r="J53" s="79">
        <f t="shared" si="2"/>
        <v>-8597.9360542396371</v>
      </c>
      <c r="K53" s="37"/>
      <c r="L53" s="37">
        <f t="shared" si="3"/>
        <v>12540</v>
      </c>
      <c r="M53" s="79">
        <f t="shared" si="4"/>
        <v>2178.0639457603629</v>
      </c>
      <c r="N53" s="75"/>
      <c r="O53" s="37">
        <v>227</v>
      </c>
      <c r="P53" s="79">
        <f t="shared" si="5"/>
        <v>-10134.936054239637</v>
      </c>
      <c r="Q53" s="75"/>
      <c r="R53" s="37">
        <v>9426</v>
      </c>
      <c r="S53" s="79">
        <f t="shared" si="6"/>
        <v>-935.93605423963709</v>
      </c>
      <c r="T53" s="75"/>
      <c r="U53" s="75"/>
      <c r="V53" s="75"/>
    </row>
    <row r="54" spans="2:22" x14ac:dyDescent="0.25">
      <c r="B54" s="75"/>
      <c r="C54" s="72"/>
      <c r="D54" s="95">
        <v>1.2186589552804583E-2</v>
      </c>
      <c r="E54" s="77">
        <v>38</v>
      </c>
      <c r="F54" s="78" t="s">
        <v>28</v>
      </c>
      <c r="G54" s="37">
        <f t="shared" si="1"/>
        <v>9477.5243441964212</v>
      </c>
      <c r="H54" s="75"/>
      <c r="I54" s="37">
        <v>1764</v>
      </c>
      <c r="J54" s="79">
        <f t="shared" si="2"/>
        <v>-7713.5243441964212</v>
      </c>
      <c r="K54" s="37"/>
      <c r="L54" s="37">
        <f t="shared" si="3"/>
        <v>5016</v>
      </c>
      <c r="M54" s="79">
        <f t="shared" si="4"/>
        <v>-4461.5243441964212</v>
      </c>
      <c r="N54" s="75"/>
      <c r="O54" s="37">
        <v>4881</v>
      </c>
      <c r="P54" s="79">
        <f t="shared" si="5"/>
        <v>-4596.5243441964212</v>
      </c>
      <c r="Q54" s="75"/>
      <c r="R54" s="37">
        <v>4928</v>
      </c>
      <c r="S54" s="79">
        <f t="shared" si="6"/>
        <v>-4549.5243441964212</v>
      </c>
      <c r="T54" s="75"/>
      <c r="U54" s="75"/>
      <c r="V54" s="75"/>
    </row>
    <row r="55" spans="2:22" x14ac:dyDescent="0.25">
      <c r="B55" s="75"/>
      <c r="C55" s="72"/>
      <c r="D55" s="95">
        <v>1.1753365608517183E-2</v>
      </c>
      <c r="E55" s="77">
        <v>58</v>
      </c>
      <c r="F55" s="78" t="s">
        <v>28</v>
      </c>
      <c r="G55" s="37">
        <f t="shared" si="1"/>
        <v>9140.6055975132931</v>
      </c>
      <c r="H55" s="75"/>
      <c r="I55" s="37">
        <v>1764</v>
      </c>
      <c r="J55" s="79">
        <f t="shared" si="2"/>
        <v>-7376.6055975132931</v>
      </c>
      <c r="K55" s="37"/>
      <c r="L55" s="37">
        <f t="shared" si="3"/>
        <v>7656</v>
      </c>
      <c r="M55" s="79">
        <f t="shared" si="4"/>
        <v>-1484.6055975132931</v>
      </c>
      <c r="N55" s="75"/>
      <c r="O55" s="37">
        <v>4881</v>
      </c>
      <c r="P55" s="79">
        <f t="shared" si="5"/>
        <v>-4259.6055975132931</v>
      </c>
      <c r="Q55" s="75"/>
      <c r="R55" s="37">
        <v>6901</v>
      </c>
      <c r="S55" s="79">
        <f t="shared" si="6"/>
        <v>-2239.6055975132931</v>
      </c>
      <c r="T55" s="75"/>
      <c r="U55" s="75"/>
      <c r="V55" s="75"/>
    </row>
    <row r="56" spans="2:22" x14ac:dyDescent="0.25">
      <c r="B56" s="75"/>
      <c r="C56" s="72"/>
      <c r="D56" s="95">
        <v>1.1482600643337558E-2</v>
      </c>
      <c r="E56" s="77">
        <v>48</v>
      </c>
      <c r="F56" s="78" t="s">
        <v>31</v>
      </c>
      <c r="G56" s="37">
        <f t="shared" si="1"/>
        <v>8930.0313808363371</v>
      </c>
      <c r="H56" s="75"/>
      <c r="I56" s="37">
        <v>1764</v>
      </c>
      <c r="J56" s="79">
        <f t="shared" si="2"/>
        <v>-7166.0313808363371</v>
      </c>
      <c r="K56" s="37"/>
      <c r="L56" s="37">
        <f t="shared" si="3"/>
        <v>6336</v>
      </c>
      <c r="M56" s="79">
        <f t="shared" si="4"/>
        <v>-2594.0313808363371</v>
      </c>
      <c r="N56" s="75"/>
      <c r="O56" s="37">
        <v>227</v>
      </c>
      <c r="P56" s="79">
        <f t="shared" si="5"/>
        <v>-8703.0313808363371</v>
      </c>
      <c r="Q56" s="75"/>
      <c r="R56" s="37">
        <v>4790</v>
      </c>
      <c r="S56" s="79">
        <f t="shared" si="6"/>
        <v>-4140.0313808363371</v>
      </c>
      <c r="T56" s="75"/>
      <c r="U56" s="75"/>
      <c r="V56" s="75"/>
    </row>
    <row r="57" spans="2:22" x14ac:dyDescent="0.25">
      <c r="B57" s="75"/>
      <c r="C57" s="72"/>
      <c r="D57" s="95">
        <v>1.0860924283285138E-2</v>
      </c>
      <c r="E57" s="77">
        <v>149</v>
      </c>
      <c r="F57" s="78" t="s">
        <v>21</v>
      </c>
      <c r="G57" s="37">
        <f t="shared" si="1"/>
        <v>8446.5529793460482</v>
      </c>
      <c r="H57" s="75"/>
      <c r="I57" s="37">
        <v>1764</v>
      </c>
      <c r="J57" s="79">
        <f t="shared" si="2"/>
        <v>-6682.5529793460482</v>
      </c>
      <c r="K57" s="37"/>
      <c r="L57" s="37">
        <f t="shared" si="3"/>
        <v>19668</v>
      </c>
      <c r="M57" s="79">
        <f t="shared" si="4"/>
        <v>11221.447020653952</v>
      </c>
      <c r="N57" s="75"/>
      <c r="O57" s="37">
        <v>4173</v>
      </c>
      <c r="P57" s="79">
        <f t="shared" si="5"/>
        <v>-4273.5529793460482</v>
      </c>
      <c r="Q57" s="75"/>
      <c r="R57" s="37">
        <v>15707</v>
      </c>
      <c r="S57" s="79">
        <f t="shared" si="6"/>
        <v>7260.4470206539518</v>
      </c>
      <c r="T57" s="75"/>
      <c r="U57" s="75"/>
      <c r="V57" s="75"/>
    </row>
    <row r="58" spans="2:22" x14ac:dyDescent="0.25">
      <c r="B58" s="75"/>
      <c r="C58" s="72"/>
      <c r="D58" s="95">
        <v>1.0226251204904096E-2</v>
      </c>
      <c r="E58" s="77">
        <v>85</v>
      </c>
      <c r="F58" s="78" t="s">
        <v>21</v>
      </c>
      <c r="G58" s="37">
        <f t="shared" si="1"/>
        <v>7952.9670154552632</v>
      </c>
      <c r="H58" s="75"/>
      <c r="I58" s="37">
        <v>1764</v>
      </c>
      <c r="J58" s="79">
        <f t="shared" si="2"/>
        <v>-6188.9670154552632</v>
      </c>
      <c r="K58" s="37"/>
      <c r="L58" s="37">
        <f t="shared" si="3"/>
        <v>11220</v>
      </c>
      <c r="M58" s="79">
        <f t="shared" si="4"/>
        <v>3267.0329845447368</v>
      </c>
      <c r="N58" s="75"/>
      <c r="O58" s="37">
        <v>4173</v>
      </c>
      <c r="P58" s="79">
        <f t="shared" si="5"/>
        <v>-3779.9670154552632</v>
      </c>
      <c r="Q58" s="75"/>
      <c r="R58" s="37">
        <v>9393</v>
      </c>
      <c r="S58" s="79">
        <f t="shared" si="6"/>
        <v>1440.0329845447368</v>
      </c>
      <c r="T58" s="75"/>
      <c r="U58" s="75"/>
      <c r="V58" s="75"/>
    </row>
    <row r="59" spans="2:22" x14ac:dyDescent="0.25">
      <c r="B59" s="75"/>
      <c r="C59" s="72"/>
      <c r="D59" s="95">
        <v>9.9468217608387217E-3</v>
      </c>
      <c r="E59" s="77">
        <v>68</v>
      </c>
      <c r="F59" s="78" t="s">
        <v>31</v>
      </c>
      <c r="G59" s="37">
        <f t="shared" si="1"/>
        <v>7735.654423844645</v>
      </c>
      <c r="H59" s="75"/>
      <c r="I59" s="37">
        <v>1764</v>
      </c>
      <c r="J59" s="79">
        <f t="shared" si="2"/>
        <v>-5971.654423844645</v>
      </c>
      <c r="K59" s="37"/>
      <c r="L59" s="37">
        <f t="shared" si="3"/>
        <v>8976</v>
      </c>
      <c r="M59" s="79">
        <f t="shared" si="4"/>
        <v>1240.345576155355</v>
      </c>
      <c r="N59" s="75"/>
      <c r="O59" s="37">
        <v>227</v>
      </c>
      <c r="P59" s="79">
        <f t="shared" si="5"/>
        <v>-7508.654423844645</v>
      </c>
      <c r="Q59" s="75"/>
      <c r="R59" s="37">
        <v>6763</v>
      </c>
      <c r="S59" s="79">
        <f t="shared" si="6"/>
        <v>-972.65442384464495</v>
      </c>
      <c r="T59" s="75"/>
      <c r="U59" s="75"/>
      <c r="V59" s="75"/>
    </row>
    <row r="60" spans="2:22" x14ac:dyDescent="0.25">
      <c r="B60" s="75"/>
      <c r="C60" s="72"/>
      <c r="D60" s="95">
        <v>9.806023978945316E-3</v>
      </c>
      <c r="E60" s="77">
        <v>85</v>
      </c>
      <c r="F60" s="78" t="s">
        <v>31</v>
      </c>
      <c r="G60" s="37">
        <f t="shared" si="1"/>
        <v>7626.1558311726276</v>
      </c>
      <c r="H60" s="75"/>
      <c r="I60" s="37">
        <v>1764</v>
      </c>
      <c r="J60" s="79">
        <f t="shared" si="2"/>
        <v>-5862.1558311726276</v>
      </c>
      <c r="K60" s="37"/>
      <c r="L60" s="37">
        <f t="shared" si="3"/>
        <v>11220</v>
      </c>
      <c r="M60" s="79">
        <f t="shared" si="4"/>
        <v>3593.8441688273724</v>
      </c>
      <c r="N60" s="75"/>
      <c r="O60" s="37">
        <v>227</v>
      </c>
      <c r="P60" s="79">
        <f t="shared" si="5"/>
        <v>-7399.1558311726276</v>
      </c>
      <c r="Q60" s="75"/>
      <c r="R60" s="37">
        <v>8440</v>
      </c>
      <c r="S60" s="79">
        <f t="shared" si="6"/>
        <v>813.84416882737241</v>
      </c>
      <c r="T60" s="75"/>
      <c r="U60" s="75"/>
      <c r="V60" s="75"/>
    </row>
    <row r="61" spans="2:22" x14ac:dyDescent="0.25">
      <c r="B61" s="75"/>
      <c r="C61" s="72"/>
      <c r="D61" s="95">
        <v>9.3922951121508478E-3</v>
      </c>
      <c r="E61" s="77">
        <v>146</v>
      </c>
      <c r="F61" s="78" t="s">
        <v>21</v>
      </c>
      <c r="G61" s="37">
        <f t="shared" si="1"/>
        <v>7304.3984280902387</v>
      </c>
      <c r="H61" s="75"/>
      <c r="I61" s="37">
        <v>1764</v>
      </c>
      <c r="J61" s="79">
        <f t="shared" ref="J61:J91" si="7">I61-G61</f>
        <v>-5540.3984280902387</v>
      </c>
      <c r="K61" s="37"/>
      <c r="L61" s="37">
        <f t="shared" ref="L61:L91" si="8">132*E61</f>
        <v>19272</v>
      </c>
      <c r="M61" s="79">
        <f t="shared" ref="M61:M91" si="9">L61-G61</f>
        <v>11967.601571909761</v>
      </c>
      <c r="N61" s="75"/>
      <c r="O61" s="37">
        <v>4173</v>
      </c>
      <c r="P61" s="79">
        <f t="shared" ref="P61:P91" si="10">O61-G61</f>
        <v>-3131.3984280902387</v>
      </c>
      <c r="Q61" s="75"/>
      <c r="R61" s="37">
        <v>15411</v>
      </c>
      <c r="S61" s="79">
        <f t="shared" ref="S61:S91" si="11">R61-G61</f>
        <v>8106.6015719097613</v>
      </c>
      <c r="T61" s="75"/>
      <c r="U61" s="75"/>
      <c r="V61" s="75"/>
    </row>
    <row r="62" spans="2:22" x14ac:dyDescent="0.25">
      <c r="B62" s="75"/>
      <c r="C62" s="72"/>
      <c r="D62" s="95">
        <v>8.5345117024617952E-3</v>
      </c>
      <c r="E62" s="77">
        <v>97</v>
      </c>
      <c r="F62" s="78" t="s">
        <v>18</v>
      </c>
      <c r="G62" s="37">
        <f t="shared" si="1"/>
        <v>6637.2993096576438</v>
      </c>
      <c r="H62" s="75"/>
      <c r="I62" s="37">
        <v>1764</v>
      </c>
      <c r="J62" s="79">
        <f t="shared" si="7"/>
        <v>-4873.2993096576438</v>
      </c>
      <c r="K62" s="37"/>
      <c r="L62" s="37">
        <f t="shared" si="8"/>
        <v>12804</v>
      </c>
      <c r="M62" s="79">
        <f t="shared" si="9"/>
        <v>6166.7006903423562</v>
      </c>
      <c r="N62" s="75"/>
      <c r="O62" s="37">
        <v>37</v>
      </c>
      <c r="P62" s="79">
        <f t="shared" si="10"/>
        <v>-6600.2993096576438</v>
      </c>
      <c r="Q62" s="75"/>
      <c r="R62" s="37">
        <v>9578</v>
      </c>
      <c r="S62" s="79">
        <f t="shared" si="11"/>
        <v>2940.7006903423562</v>
      </c>
      <c r="T62" s="75"/>
      <c r="U62" s="75"/>
      <c r="V62" s="75"/>
    </row>
    <row r="63" spans="2:22" x14ac:dyDescent="0.25">
      <c r="B63" s="75"/>
      <c r="C63" s="72"/>
      <c r="D63" s="95">
        <v>7.6767282927727417E-3</v>
      </c>
      <c r="E63" s="77">
        <v>46</v>
      </c>
      <c r="F63" s="78" t="s">
        <v>21</v>
      </c>
      <c r="G63" s="37">
        <f t="shared" si="1"/>
        <v>5970.200191225048</v>
      </c>
      <c r="H63" s="75"/>
      <c r="I63" s="37">
        <v>1764</v>
      </c>
      <c r="J63" s="79">
        <f t="shared" si="7"/>
        <v>-4206.200191225048</v>
      </c>
      <c r="K63" s="37"/>
      <c r="L63" s="37">
        <f t="shared" si="8"/>
        <v>6072</v>
      </c>
      <c r="M63" s="79">
        <f t="shared" si="9"/>
        <v>101.799808774952</v>
      </c>
      <c r="N63" s="75"/>
      <c r="O63" s="37">
        <v>4173</v>
      </c>
      <c r="P63" s="79">
        <f t="shared" si="10"/>
        <v>-1797.200191225048</v>
      </c>
      <c r="Q63" s="75"/>
      <c r="R63" s="37">
        <v>5546</v>
      </c>
      <c r="S63" s="79">
        <f t="shared" si="11"/>
        <v>-424.200191225048</v>
      </c>
      <c r="T63" s="75"/>
      <c r="U63" s="75"/>
      <c r="V63" s="75"/>
    </row>
    <row r="64" spans="2:22" x14ac:dyDescent="0.25">
      <c r="B64" s="75"/>
      <c r="C64" s="72"/>
      <c r="D64" s="95">
        <v>7.3604748134429394E-3</v>
      </c>
      <c r="E64" s="77">
        <v>63</v>
      </c>
      <c r="F64" s="78" t="s">
        <v>21</v>
      </c>
      <c r="G64" s="37">
        <f t="shared" si="1"/>
        <v>5724.2495061463642</v>
      </c>
      <c r="H64" s="75"/>
      <c r="I64" s="37">
        <v>1764</v>
      </c>
      <c r="J64" s="79">
        <f t="shared" si="7"/>
        <v>-3960.2495061463642</v>
      </c>
      <c r="K64" s="37"/>
      <c r="L64" s="37">
        <f t="shared" si="8"/>
        <v>8316</v>
      </c>
      <c r="M64" s="79">
        <f t="shared" si="9"/>
        <v>2591.7504938536358</v>
      </c>
      <c r="N64" s="75"/>
      <c r="O64" s="37">
        <v>4173</v>
      </c>
      <c r="P64" s="79">
        <f t="shared" si="10"/>
        <v>-1551.2495061463642</v>
      </c>
      <c r="Q64" s="75"/>
      <c r="R64" s="37">
        <v>7223</v>
      </c>
      <c r="S64" s="79">
        <f t="shared" si="11"/>
        <v>1498.7504938536358</v>
      </c>
      <c r="T64" s="75"/>
      <c r="U64" s="75"/>
      <c r="V64" s="75"/>
    </row>
    <row r="65" spans="2:22" x14ac:dyDescent="0.25">
      <c r="B65" s="75"/>
      <c r="C65" s="72"/>
      <c r="D65" s="95">
        <v>7.3041557006855769E-3</v>
      </c>
      <c r="E65" s="77">
        <v>42</v>
      </c>
      <c r="F65" s="78" t="s">
        <v>18</v>
      </c>
      <c r="G65" s="37">
        <f t="shared" si="1"/>
        <v>5680.4500690775567</v>
      </c>
      <c r="H65" s="75"/>
      <c r="I65" s="37">
        <v>1764</v>
      </c>
      <c r="J65" s="79">
        <f t="shared" si="7"/>
        <v>-3916.4500690775567</v>
      </c>
      <c r="K65" s="37"/>
      <c r="L65" s="37">
        <f t="shared" si="8"/>
        <v>5544</v>
      </c>
      <c r="M65" s="79">
        <f t="shared" si="9"/>
        <v>-136.45006907755669</v>
      </c>
      <c r="N65" s="75"/>
      <c r="O65" s="37">
        <v>37</v>
      </c>
      <c r="P65" s="79">
        <f t="shared" si="10"/>
        <v>-5643.4500690775567</v>
      </c>
      <c r="Q65" s="75"/>
      <c r="R65" s="37">
        <v>4152</v>
      </c>
      <c r="S65" s="79">
        <f t="shared" si="11"/>
        <v>-1528.4500690775567</v>
      </c>
      <c r="T65" s="75"/>
      <c r="U65" s="75"/>
      <c r="V65" s="75"/>
    </row>
    <row r="66" spans="2:22" x14ac:dyDescent="0.25">
      <c r="B66" s="75"/>
      <c r="C66" s="72"/>
      <c r="D66" s="95">
        <v>7.0918759679847506E-3</v>
      </c>
      <c r="E66" s="77">
        <v>121</v>
      </c>
      <c r="F66" s="78" t="s">
        <v>31</v>
      </c>
      <c r="G66" s="37">
        <f t="shared" si="1"/>
        <v>5515.3598832028238</v>
      </c>
      <c r="H66" s="75"/>
      <c r="I66" s="37">
        <v>1764</v>
      </c>
      <c r="J66" s="79">
        <f t="shared" si="7"/>
        <v>-3751.3598832028238</v>
      </c>
      <c r="K66" s="37"/>
      <c r="L66" s="37">
        <f t="shared" si="8"/>
        <v>15972</v>
      </c>
      <c r="M66" s="79">
        <f t="shared" si="9"/>
        <v>10456.640116797176</v>
      </c>
      <c r="N66" s="75"/>
      <c r="O66" s="37">
        <v>227</v>
      </c>
      <c r="P66" s="79">
        <f t="shared" si="10"/>
        <v>-5288.3598832028238</v>
      </c>
      <c r="Q66" s="75"/>
      <c r="R66" s="37">
        <v>11991</v>
      </c>
      <c r="S66" s="79">
        <f t="shared" si="11"/>
        <v>6475.6401167971762</v>
      </c>
      <c r="T66" s="75"/>
      <c r="U66" s="75"/>
      <c r="V66" s="75"/>
    </row>
    <row r="67" spans="2:22" x14ac:dyDescent="0.25">
      <c r="B67" s="75"/>
      <c r="C67" s="72"/>
      <c r="D67" s="95">
        <v>6.8146126436408137E-3</v>
      </c>
      <c r="E67" s="77">
        <v>42</v>
      </c>
      <c r="F67" s="78" t="s">
        <v>29</v>
      </c>
      <c r="G67" s="37">
        <f t="shared" si="1"/>
        <v>5299.7318853256211</v>
      </c>
      <c r="H67" s="75"/>
      <c r="I67" s="37">
        <v>1764</v>
      </c>
      <c r="J67" s="79">
        <f t="shared" si="7"/>
        <v>-3535.7318853256211</v>
      </c>
      <c r="K67" s="37"/>
      <c r="L67" s="37">
        <f t="shared" si="8"/>
        <v>5544</v>
      </c>
      <c r="M67" s="79">
        <f t="shared" si="9"/>
        <v>244.26811467437892</v>
      </c>
      <c r="N67" s="75"/>
      <c r="O67" s="37">
        <v>2971</v>
      </c>
      <c r="P67" s="79">
        <f t="shared" si="10"/>
        <v>-2328.7318853256211</v>
      </c>
      <c r="Q67" s="75"/>
      <c r="R67" s="37">
        <v>4861</v>
      </c>
      <c r="S67" s="79">
        <f t="shared" si="11"/>
        <v>-438.73188532562108</v>
      </c>
      <c r="T67" s="75"/>
      <c r="U67" s="75"/>
      <c r="V67" s="75"/>
    </row>
    <row r="68" spans="2:22" x14ac:dyDescent="0.25">
      <c r="B68" s="75"/>
      <c r="C68" s="72"/>
      <c r="D68" s="95">
        <v>6.1192882130595358E-3</v>
      </c>
      <c r="E68" s="77">
        <v>64</v>
      </c>
      <c r="F68" s="78" t="s">
        <v>28</v>
      </c>
      <c r="G68" s="37">
        <f t="shared" si="1"/>
        <v>4758.9772968991992</v>
      </c>
      <c r="H68" s="75"/>
      <c r="I68" s="37">
        <v>1764</v>
      </c>
      <c r="J68" s="79">
        <f t="shared" si="7"/>
        <v>-2994.9772968991992</v>
      </c>
      <c r="K68" s="37"/>
      <c r="L68" s="37">
        <f t="shared" si="8"/>
        <v>8448</v>
      </c>
      <c r="M68" s="79">
        <f t="shared" si="9"/>
        <v>3689.0227031008008</v>
      </c>
      <c r="N68" s="75"/>
      <c r="O68" s="37">
        <v>4811</v>
      </c>
      <c r="P68" s="79">
        <f t="shared" si="10"/>
        <v>52.022703100800754</v>
      </c>
      <c r="Q68" s="75"/>
      <c r="R68" s="37">
        <v>7493</v>
      </c>
      <c r="S68" s="79">
        <f t="shared" si="11"/>
        <v>2734.0227031008008</v>
      </c>
      <c r="T68" s="75"/>
      <c r="U68" s="75"/>
      <c r="V68" s="75"/>
    </row>
    <row r="69" spans="2:22" x14ac:dyDescent="0.25">
      <c r="B69" s="75"/>
      <c r="C69" s="72"/>
      <c r="D69" s="95">
        <v>4.4297148303386732E-3</v>
      </c>
      <c r="E69" s="77">
        <v>89</v>
      </c>
      <c r="F69" s="78" t="s">
        <v>18</v>
      </c>
      <c r="G69" s="37">
        <f t="shared" si="1"/>
        <v>3444.9941848349954</v>
      </c>
      <c r="H69" s="75"/>
      <c r="I69" s="37">
        <v>1764</v>
      </c>
      <c r="J69" s="79">
        <f t="shared" si="7"/>
        <v>-1680.9941848349954</v>
      </c>
      <c r="K69" s="37"/>
      <c r="L69" s="37">
        <f t="shared" si="8"/>
        <v>11748</v>
      </c>
      <c r="M69" s="79">
        <f t="shared" si="9"/>
        <v>8303.0058151650046</v>
      </c>
      <c r="N69" s="75"/>
      <c r="O69" s="37">
        <v>37</v>
      </c>
      <c r="P69" s="79">
        <f t="shared" si="10"/>
        <v>-3407.9941848349954</v>
      </c>
      <c r="Q69" s="75"/>
      <c r="R69" s="37">
        <v>8788</v>
      </c>
      <c r="S69" s="79">
        <f t="shared" si="11"/>
        <v>5343.0058151650046</v>
      </c>
      <c r="T69" s="75"/>
      <c r="U69" s="75"/>
      <c r="V69" s="75"/>
    </row>
    <row r="70" spans="2:22" x14ac:dyDescent="0.25">
      <c r="B70" s="75"/>
      <c r="C70" s="72"/>
      <c r="D70" s="95">
        <v>3.5611008220424343E-3</v>
      </c>
      <c r="E70" s="77">
        <v>133</v>
      </c>
      <c r="F70" s="78" t="s">
        <v>18</v>
      </c>
      <c r="G70" s="37">
        <f t="shared" si="1"/>
        <v>2769.4720977353213</v>
      </c>
      <c r="H70" s="75"/>
      <c r="I70" s="37">
        <v>1764</v>
      </c>
      <c r="J70" s="79">
        <f t="shared" si="7"/>
        <v>-1005.4720977353213</v>
      </c>
      <c r="K70" s="37"/>
      <c r="L70" s="37">
        <f t="shared" si="8"/>
        <v>17556</v>
      </c>
      <c r="M70" s="79">
        <f t="shared" si="9"/>
        <v>14786.527902264679</v>
      </c>
      <c r="N70" s="75"/>
      <c r="O70" s="37">
        <v>37</v>
      </c>
      <c r="P70" s="79">
        <f t="shared" si="10"/>
        <v>-2732.4720977353213</v>
      </c>
      <c r="Q70" s="75"/>
      <c r="R70" s="37">
        <v>13129</v>
      </c>
      <c r="S70" s="79">
        <f t="shared" si="11"/>
        <v>10359.527902264679</v>
      </c>
      <c r="T70" s="75"/>
      <c r="U70" s="75"/>
      <c r="V70" s="75"/>
    </row>
    <row r="71" spans="2:22" x14ac:dyDescent="0.25">
      <c r="B71" s="75"/>
      <c r="C71" s="72"/>
      <c r="D71" s="95">
        <v>3.5156123078922573E-3</v>
      </c>
      <c r="E71" s="77">
        <v>99</v>
      </c>
      <c r="F71" s="78" t="s">
        <v>18</v>
      </c>
      <c r="G71" s="37">
        <f t="shared" si="1"/>
        <v>2734.095629333593</v>
      </c>
      <c r="H71" s="75"/>
      <c r="I71" s="37">
        <v>1764</v>
      </c>
      <c r="J71" s="79">
        <f t="shared" si="7"/>
        <v>-970.09562933359302</v>
      </c>
      <c r="K71" s="37"/>
      <c r="L71" s="37">
        <f t="shared" si="8"/>
        <v>13068</v>
      </c>
      <c r="M71" s="79">
        <f t="shared" si="9"/>
        <v>10333.904370666407</v>
      </c>
      <c r="N71" s="75"/>
      <c r="O71" s="37">
        <v>37</v>
      </c>
      <c r="P71" s="79">
        <f t="shared" si="10"/>
        <v>-2697.095629333593</v>
      </c>
      <c r="Q71" s="75"/>
      <c r="R71" s="37">
        <v>9775</v>
      </c>
      <c r="S71" s="79">
        <f t="shared" si="11"/>
        <v>7040.904370666407</v>
      </c>
      <c r="T71" s="75"/>
      <c r="U71" s="75"/>
      <c r="V71" s="75"/>
    </row>
    <row r="72" spans="2:22" x14ac:dyDescent="0.25">
      <c r="B72" s="75"/>
      <c r="C72" s="72"/>
      <c r="D72" s="95">
        <v>3.487452751513576E-3</v>
      </c>
      <c r="E72" s="77">
        <v>93</v>
      </c>
      <c r="F72" s="78" t="s">
        <v>32</v>
      </c>
      <c r="G72" s="37">
        <f t="shared" si="1"/>
        <v>2712.1959107991893</v>
      </c>
      <c r="H72" s="75"/>
      <c r="I72" s="37">
        <v>1764</v>
      </c>
      <c r="J72" s="79">
        <f t="shared" si="7"/>
        <v>-948.19591079918928</v>
      </c>
      <c r="K72" s="37"/>
      <c r="L72" s="37">
        <f t="shared" si="8"/>
        <v>12276</v>
      </c>
      <c r="M72" s="79">
        <f t="shared" si="9"/>
        <v>9563.8040892008103</v>
      </c>
      <c r="N72" s="75"/>
      <c r="O72" s="37">
        <v>24</v>
      </c>
      <c r="P72" s="79">
        <f t="shared" si="10"/>
        <v>-2688.1959107991893</v>
      </c>
      <c r="Q72" s="75"/>
      <c r="R72" s="37">
        <v>9180</v>
      </c>
      <c r="S72" s="79">
        <f t="shared" si="11"/>
        <v>6467.8040892008103</v>
      </c>
      <c r="T72" s="75"/>
      <c r="U72" s="75"/>
      <c r="V72" s="75"/>
    </row>
    <row r="73" spans="2:22" x14ac:dyDescent="0.25">
      <c r="B73" s="75"/>
      <c r="C73" s="72"/>
      <c r="D73" s="95">
        <v>2.7856299617679868E-3</v>
      </c>
      <c r="E73" s="77">
        <v>22</v>
      </c>
      <c r="F73" s="78" t="s">
        <v>30</v>
      </c>
      <c r="G73" s="37">
        <f t="shared" si="1"/>
        <v>2166.3875411725203</v>
      </c>
      <c r="H73" s="75"/>
      <c r="I73" s="37">
        <v>1764</v>
      </c>
      <c r="J73" s="79">
        <f t="shared" si="7"/>
        <v>-402.38754117252029</v>
      </c>
      <c r="K73" s="37"/>
      <c r="L73" s="37">
        <f t="shared" si="8"/>
        <v>2904</v>
      </c>
      <c r="M73" s="79">
        <f t="shared" si="9"/>
        <v>737.61245882747971</v>
      </c>
      <c r="N73" s="75"/>
      <c r="O73" s="37">
        <v>4811</v>
      </c>
      <c r="P73" s="79">
        <f t="shared" si="10"/>
        <v>2644.6124588274797</v>
      </c>
      <c r="Q73" s="75"/>
      <c r="R73" s="37">
        <v>3350</v>
      </c>
      <c r="S73" s="79">
        <f t="shared" si="11"/>
        <v>1183.6124588274797</v>
      </c>
      <c r="T73" s="75"/>
      <c r="U73" s="75"/>
      <c r="V73" s="75"/>
    </row>
    <row r="74" spans="2:22" x14ac:dyDescent="0.25">
      <c r="B74" s="75"/>
      <c r="C74" s="72"/>
      <c r="D74" s="95">
        <v>2.4520475246666883E-3</v>
      </c>
      <c r="E74" s="77">
        <v>44</v>
      </c>
      <c r="F74" s="78" t="s">
        <v>30</v>
      </c>
      <c r="G74" s="37">
        <f t="shared" si="1"/>
        <v>1906.9601062265108</v>
      </c>
      <c r="H74" s="75"/>
      <c r="I74" s="37">
        <v>1764</v>
      </c>
      <c r="J74" s="79">
        <f t="shared" si="7"/>
        <v>-142.96010622651079</v>
      </c>
      <c r="K74" s="37"/>
      <c r="L74" s="37">
        <f t="shared" si="8"/>
        <v>5808</v>
      </c>
      <c r="M74" s="79">
        <f t="shared" si="9"/>
        <v>3901.039893773489</v>
      </c>
      <c r="N74" s="75"/>
      <c r="O74" s="37">
        <v>4811</v>
      </c>
      <c r="P74" s="79">
        <f t="shared" si="10"/>
        <v>2904.039893773489</v>
      </c>
      <c r="Q74" s="75"/>
      <c r="R74" s="37">
        <v>5520</v>
      </c>
      <c r="S74" s="79">
        <f t="shared" si="11"/>
        <v>3613.039893773489</v>
      </c>
      <c r="T74" s="75"/>
      <c r="U74" s="75"/>
      <c r="V74" s="75"/>
    </row>
    <row r="75" spans="2:22" x14ac:dyDescent="0.25">
      <c r="B75" s="75"/>
      <c r="C75" s="72"/>
      <c r="D75" s="95">
        <v>1.5531078402703318E-3</v>
      </c>
      <c r="E75" s="77">
        <v>149</v>
      </c>
      <c r="F75" s="78" t="s">
        <v>21</v>
      </c>
      <c r="G75" s="37">
        <f t="shared" si="1"/>
        <v>1207.8537068590178</v>
      </c>
      <c r="H75" s="75"/>
      <c r="I75" s="37">
        <v>1764</v>
      </c>
      <c r="J75" s="79">
        <f t="shared" si="7"/>
        <v>556.14629314098215</v>
      </c>
      <c r="K75" s="37"/>
      <c r="L75" s="37">
        <f t="shared" si="8"/>
        <v>19668</v>
      </c>
      <c r="M75" s="79">
        <f t="shared" si="9"/>
        <v>18460.146293140981</v>
      </c>
      <c r="N75" s="75"/>
      <c r="O75" s="37">
        <v>4173</v>
      </c>
      <c r="P75" s="79">
        <f t="shared" si="10"/>
        <v>2965.1462931409824</v>
      </c>
      <c r="Q75" s="75"/>
      <c r="R75" s="37">
        <v>15707</v>
      </c>
      <c r="S75" s="79">
        <f t="shared" si="11"/>
        <v>14499.146293140982</v>
      </c>
      <c r="T75" s="75"/>
      <c r="U75" s="75"/>
      <c r="V75" s="75"/>
    </row>
    <row r="76" spans="2:22" x14ac:dyDescent="0.25">
      <c r="B76" s="75"/>
      <c r="C76" s="72"/>
      <c r="D76" s="95">
        <v>1.2411866003834032E-3</v>
      </c>
      <c r="E76" s="77">
        <v>47</v>
      </c>
      <c r="F76" s="78" t="s">
        <v>18</v>
      </c>
      <c r="G76" s="37">
        <f t="shared" si="1"/>
        <v>965.27220924716494</v>
      </c>
      <c r="H76" s="75"/>
      <c r="I76" s="37">
        <v>1764</v>
      </c>
      <c r="J76" s="79">
        <f t="shared" si="7"/>
        <v>798.72779075283506</v>
      </c>
      <c r="K76" s="37"/>
      <c r="L76" s="37">
        <f t="shared" si="8"/>
        <v>6204</v>
      </c>
      <c r="M76" s="79">
        <f t="shared" si="9"/>
        <v>5238.7277907528351</v>
      </c>
      <c r="N76" s="75"/>
      <c r="O76" s="37">
        <v>37</v>
      </c>
      <c r="P76" s="79">
        <f t="shared" si="10"/>
        <v>-928.27220924716494</v>
      </c>
      <c r="Q76" s="75"/>
      <c r="R76" s="37">
        <v>4645</v>
      </c>
      <c r="S76" s="79">
        <f t="shared" si="11"/>
        <v>3679.7277907528351</v>
      </c>
      <c r="T76" s="75"/>
      <c r="U76" s="75"/>
      <c r="V76" s="75"/>
    </row>
    <row r="77" spans="2:22" x14ac:dyDescent="0.25">
      <c r="B77" s="75"/>
      <c r="C77" s="72"/>
      <c r="D77" s="95">
        <v>7.2998234612427031E-4</v>
      </c>
      <c r="E77" s="77">
        <v>22</v>
      </c>
      <c r="F77" s="78" t="s">
        <v>30</v>
      </c>
      <c r="G77" s="37">
        <f t="shared" si="1"/>
        <v>567.70808816107262</v>
      </c>
      <c r="H77" s="75"/>
      <c r="I77" s="37">
        <v>1764</v>
      </c>
      <c r="J77" s="79">
        <f t="shared" si="7"/>
        <v>1196.2919118389273</v>
      </c>
      <c r="K77" s="37"/>
      <c r="L77" s="37">
        <f t="shared" si="8"/>
        <v>2904</v>
      </c>
      <c r="M77" s="79">
        <f t="shared" si="9"/>
        <v>2336.2919118389273</v>
      </c>
      <c r="N77" s="75"/>
      <c r="O77" s="37">
        <v>4811</v>
      </c>
      <c r="P77" s="79">
        <f t="shared" si="10"/>
        <v>4243.2919118389273</v>
      </c>
      <c r="Q77" s="75"/>
      <c r="R77" s="37">
        <v>3350</v>
      </c>
      <c r="S77" s="79">
        <f t="shared" si="11"/>
        <v>2782.2919118389273</v>
      </c>
      <c r="T77" s="75"/>
      <c r="U77" s="75"/>
      <c r="V77" s="75"/>
    </row>
    <row r="78" spans="2:22" x14ac:dyDescent="0.25">
      <c r="B78" s="75"/>
      <c r="C78" s="72"/>
      <c r="D78" s="95">
        <v>2.231103313080114E-4</v>
      </c>
      <c r="E78" s="77">
        <v>75</v>
      </c>
      <c r="F78" s="78" t="s">
        <v>18</v>
      </c>
      <c r="G78" s="37">
        <f t="shared" si="1"/>
        <v>173.5131545418115</v>
      </c>
      <c r="H78" s="75"/>
      <c r="I78" s="37">
        <v>1764</v>
      </c>
      <c r="J78" s="79">
        <f t="shared" si="7"/>
        <v>1590.4868454581886</v>
      </c>
      <c r="K78" s="37"/>
      <c r="L78" s="37">
        <f t="shared" si="8"/>
        <v>9900</v>
      </c>
      <c r="M78" s="79">
        <f t="shared" si="9"/>
        <v>9726.4868454581883</v>
      </c>
      <c r="N78" s="75"/>
      <c r="O78" s="37">
        <v>37</v>
      </c>
      <c r="P78" s="79">
        <f t="shared" si="10"/>
        <v>-136.5131545418115</v>
      </c>
      <c r="Q78" s="75"/>
      <c r="R78" s="37">
        <v>7407</v>
      </c>
      <c r="S78" s="79">
        <f t="shared" si="11"/>
        <v>7233.4868454581883</v>
      </c>
      <c r="T78" s="75"/>
      <c r="U78" s="75"/>
      <c r="V78" s="75"/>
    </row>
    <row r="79" spans="2:22" x14ac:dyDescent="0.25">
      <c r="B79" s="75"/>
      <c r="C79" s="72"/>
      <c r="D79" s="95">
        <v>2.1227973270082637E-4</v>
      </c>
      <c r="E79" s="77">
        <v>87</v>
      </c>
      <c r="F79" s="78" t="s">
        <v>18</v>
      </c>
      <c r="G79" s="37">
        <f t="shared" si="1"/>
        <v>165.09018587473327</v>
      </c>
      <c r="H79" s="75"/>
      <c r="I79" s="37">
        <v>1764</v>
      </c>
      <c r="J79" s="79">
        <f t="shared" si="7"/>
        <v>1598.9098141252666</v>
      </c>
      <c r="K79" s="37"/>
      <c r="L79" s="37">
        <f t="shared" si="8"/>
        <v>11484</v>
      </c>
      <c r="M79" s="79">
        <f t="shared" si="9"/>
        <v>11318.909814125267</v>
      </c>
      <c r="N79" s="75"/>
      <c r="O79" s="37">
        <v>37</v>
      </c>
      <c r="P79" s="79">
        <f t="shared" si="10"/>
        <v>-128.09018587473327</v>
      </c>
      <c r="Q79" s="75"/>
      <c r="R79" s="37">
        <v>8591</v>
      </c>
      <c r="S79" s="79">
        <f t="shared" si="11"/>
        <v>8425.9098141252671</v>
      </c>
      <c r="T79" s="75"/>
      <c r="U79" s="75"/>
      <c r="V79" s="75"/>
    </row>
    <row r="80" spans="2:22" x14ac:dyDescent="0.25">
      <c r="B80" s="75"/>
      <c r="C80" s="72"/>
      <c r="D80" s="95">
        <v>7.5814190250295135E-5</v>
      </c>
      <c r="E80" s="77">
        <v>37</v>
      </c>
      <c r="F80" s="78" t="s">
        <v>18</v>
      </c>
      <c r="G80" s="37">
        <f t="shared" si="1"/>
        <v>58.960780669547596</v>
      </c>
      <c r="H80" s="75"/>
      <c r="I80" s="37">
        <v>1764</v>
      </c>
      <c r="J80" s="79">
        <f t="shared" si="7"/>
        <v>1705.0392193304524</v>
      </c>
      <c r="K80" s="37"/>
      <c r="L80" s="37">
        <f t="shared" si="8"/>
        <v>4884</v>
      </c>
      <c r="M80" s="79">
        <f t="shared" si="9"/>
        <v>4825.0392193304524</v>
      </c>
      <c r="N80" s="75"/>
      <c r="O80" s="37">
        <v>37</v>
      </c>
      <c r="P80" s="79">
        <f t="shared" si="10"/>
        <v>-21.960780669547596</v>
      </c>
      <c r="Q80" s="75"/>
      <c r="R80" s="37">
        <v>3659</v>
      </c>
      <c r="S80" s="79">
        <f t="shared" si="11"/>
        <v>3600.0392193304524</v>
      </c>
      <c r="T80" s="75"/>
      <c r="U80" s="75"/>
      <c r="V80" s="75"/>
    </row>
    <row r="81" spans="2:22" x14ac:dyDescent="0.25">
      <c r="B81" s="75"/>
      <c r="C81" s="72"/>
      <c r="D81" s="95">
        <v>3.6824035264429064E-5</v>
      </c>
      <c r="E81" s="77">
        <v>100</v>
      </c>
      <c r="F81" s="78" t="s">
        <v>18</v>
      </c>
      <c r="G81" s="37">
        <f t="shared" si="1"/>
        <v>28.638093468065975</v>
      </c>
      <c r="H81" s="75"/>
      <c r="I81" s="37">
        <v>1764</v>
      </c>
      <c r="J81" s="79">
        <f t="shared" si="7"/>
        <v>1735.361906531934</v>
      </c>
      <c r="K81" s="37"/>
      <c r="L81" s="37">
        <f t="shared" si="8"/>
        <v>13200</v>
      </c>
      <c r="M81" s="79">
        <f t="shared" si="9"/>
        <v>13171.361906531934</v>
      </c>
      <c r="N81" s="75"/>
      <c r="O81" s="37">
        <v>37</v>
      </c>
      <c r="P81" s="79">
        <f t="shared" si="10"/>
        <v>8.3619065319340251</v>
      </c>
      <c r="Q81" s="75"/>
      <c r="R81" s="37">
        <v>9874</v>
      </c>
      <c r="S81" s="79">
        <f t="shared" si="11"/>
        <v>9845.3619065319344</v>
      </c>
      <c r="T81" s="75"/>
      <c r="U81" s="75"/>
      <c r="V81" s="75"/>
    </row>
    <row r="82" spans="2:22" x14ac:dyDescent="0.25">
      <c r="B82" s="75"/>
      <c r="C82" s="72"/>
      <c r="D82" s="95">
        <v>1.9495077492933036E-5</v>
      </c>
      <c r="E82" s="77">
        <v>24</v>
      </c>
      <c r="F82" s="78" t="s">
        <v>18</v>
      </c>
      <c r="G82" s="37">
        <f t="shared" si="1"/>
        <v>15.161343600740812</v>
      </c>
      <c r="H82" s="75"/>
      <c r="I82" s="37">
        <v>1764</v>
      </c>
      <c r="J82" s="79">
        <f t="shared" si="7"/>
        <v>1748.8386563992592</v>
      </c>
      <c r="K82" s="37"/>
      <c r="L82" s="37">
        <f t="shared" si="8"/>
        <v>3168</v>
      </c>
      <c r="M82" s="79">
        <f t="shared" si="9"/>
        <v>3152.838656399259</v>
      </c>
      <c r="N82" s="75"/>
      <c r="O82" s="37">
        <v>37</v>
      </c>
      <c r="P82" s="79">
        <f t="shared" si="10"/>
        <v>21.838656399259186</v>
      </c>
      <c r="Q82" s="75"/>
      <c r="R82" s="37">
        <v>2376</v>
      </c>
      <c r="S82" s="79">
        <f t="shared" si="11"/>
        <v>2360.838656399259</v>
      </c>
      <c r="T82" s="75"/>
      <c r="U82" s="75"/>
      <c r="V82" s="75"/>
    </row>
    <row r="83" spans="2:22" x14ac:dyDescent="0.25">
      <c r="B83" s="75"/>
      <c r="C83" s="72"/>
      <c r="D83" s="95">
        <v>0</v>
      </c>
      <c r="E83" s="77">
        <v>99</v>
      </c>
      <c r="F83" s="78" t="s">
        <v>18</v>
      </c>
      <c r="G83" s="37">
        <f t="shared" si="1"/>
        <v>0</v>
      </c>
      <c r="H83" s="75"/>
      <c r="I83" s="37">
        <v>1764</v>
      </c>
      <c r="J83" s="79">
        <f t="shared" si="7"/>
        <v>1764</v>
      </c>
      <c r="K83" s="37"/>
      <c r="L83" s="37">
        <f t="shared" si="8"/>
        <v>13068</v>
      </c>
      <c r="M83" s="79">
        <f t="shared" si="9"/>
        <v>13068</v>
      </c>
      <c r="N83" s="75"/>
      <c r="O83" s="37">
        <v>37</v>
      </c>
      <c r="P83" s="79">
        <f t="shared" si="10"/>
        <v>37</v>
      </c>
      <c r="Q83" s="75"/>
      <c r="R83" s="37">
        <v>9775</v>
      </c>
      <c r="S83" s="79">
        <f t="shared" si="11"/>
        <v>9775</v>
      </c>
      <c r="T83" s="75"/>
      <c r="U83" s="75"/>
      <c r="V83" s="75"/>
    </row>
    <row r="84" spans="2:22" x14ac:dyDescent="0.25">
      <c r="B84" s="75"/>
      <c r="C84" s="72"/>
      <c r="D84" s="95">
        <v>0</v>
      </c>
      <c r="E84" s="93">
        <v>115</v>
      </c>
      <c r="F84" s="94" t="s">
        <v>18</v>
      </c>
      <c r="G84" s="37">
        <f t="shared" si="1"/>
        <v>0</v>
      </c>
      <c r="H84" s="75"/>
      <c r="I84" s="37">
        <v>1765</v>
      </c>
      <c r="J84" s="79">
        <f t="shared" ref="J84:J85" si="12">I84-G84</f>
        <v>1765</v>
      </c>
      <c r="K84" s="37"/>
      <c r="L84" s="37">
        <f t="shared" si="8"/>
        <v>15180</v>
      </c>
      <c r="M84" s="79">
        <f t="shared" si="9"/>
        <v>15180</v>
      </c>
      <c r="N84" s="75"/>
      <c r="O84" s="37">
        <v>37</v>
      </c>
      <c r="P84" s="79">
        <f t="shared" si="10"/>
        <v>37</v>
      </c>
      <c r="Q84" s="75"/>
      <c r="R84" s="37">
        <v>11746</v>
      </c>
      <c r="S84" s="79">
        <f t="shared" si="11"/>
        <v>11746</v>
      </c>
      <c r="T84" s="75"/>
      <c r="U84" s="75"/>
      <c r="V84" s="75"/>
    </row>
    <row r="85" spans="2:22" x14ac:dyDescent="0.25">
      <c r="B85" s="75"/>
      <c r="C85" s="72"/>
      <c r="D85" s="95">
        <v>0</v>
      </c>
      <c r="E85" s="93">
        <v>49</v>
      </c>
      <c r="F85" s="94" t="s">
        <v>18</v>
      </c>
      <c r="G85" s="37">
        <f t="shared" si="1"/>
        <v>0</v>
      </c>
      <c r="H85" s="75"/>
      <c r="I85" s="37">
        <v>1766</v>
      </c>
      <c r="J85" s="79">
        <f t="shared" si="12"/>
        <v>1766</v>
      </c>
      <c r="K85" s="37"/>
      <c r="L85" s="37">
        <f t="shared" si="8"/>
        <v>6468</v>
      </c>
      <c r="M85" s="79">
        <f t="shared" si="9"/>
        <v>6468</v>
      </c>
      <c r="N85" s="75"/>
      <c r="O85" s="37">
        <v>37</v>
      </c>
      <c r="P85" s="79">
        <f t="shared" si="10"/>
        <v>37</v>
      </c>
      <c r="Q85" s="75"/>
      <c r="R85" s="37">
        <v>5010</v>
      </c>
      <c r="S85" s="79">
        <f t="shared" si="11"/>
        <v>5010</v>
      </c>
      <c r="T85" s="75"/>
      <c r="U85" s="75"/>
      <c r="V85" s="75"/>
    </row>
    <row r="86" spans="2:22" x14ac:dyDescent="0.25">
      <c r="B86" s="75"/>
      <c r="C86" s="72"/>
      <c r="D86" s="95">
        <v>0</v>
      </c>
      <c r="E86" s="77">
        <v>136</v>
      </c>
      <c r="F86" s="78" t="s">
        <v>18</v>
      </c>
      <c r="G86" s="37">
        <f t="shared" si="1"/>
        <v>0</v>
      </c>
      <c r="H86" s="75"/>
      <c r="I86" s="37">
        <v>1764</v>
      </c>
      <c r="J86" s="79">
        <f t="shared" si="7"/>
        <v>1764</v>
      </c>
      <c r="K86" s="37"/>
      <c r="L86" s="37">
        <f t="shared" si="8"/>
        <v>17952</v>
      </c>
      <c r="M86" s="79">
        <f t="shared" si="9"/>
        <v>17952</v>
      </c>
      <c r="N86" s="75"/>
      <c r="O86" s="37">
        <v>37</v>
      </c>
      <c r="P86" s="79">
        <f t="shared" si="10"/>
        <v>37</v>
      </c>
      <c r="Q86" s="75"/>
      <c r="R86" s="37">
        <v>13425</v>
      </c>
      <c r="S86" s="79">
        <f t="shared" si="11"/>
        <v>13425</v>
      </c>
      <c r="T86" s="75"/>
      <c r="U86" s="75"/>
      <c r="V86" s="75"/>
    </row>
    <row r="87" spans="2:22" x14ac:dyDescent="0.25">
      <c r="B87" s="75"/>
      <c r="C87" s="72"/>
      <c r="D87" s="95">
        <v>0</v>
      </c>
      <c r="E87" s="77">
        <v>46</v>
      </c>
      <c r="F87" s="78" t="s">
        <v>18</v>
      </c>
      <c r="G87" s="37">
        <f t="shared" si="1"/>
        <v>0</v>
      </c>
      <c r="H87" s="75"/>
      <c r="I87" s="37">
        <v>1764</v>
      </c>
      <c r="J87" s="79">
        <f t="shared" si="7"/>
        <v>1764</v>
      </c>
      <c r="K87" s="37"/>
      <c r="L87" s="37">
        <f t="shared" si="8"/>
        <v>6072</v>
      </c>
      <c r="M87" s="79">
        <f t="shared" si="9"/>
        <v>6072</v>
      </c>
      <c r="N87" s="75"/>
      <c r="O87" s="37">
        <v>37</v>
      </c>
      <c r="P87" s="79">
        <f t="shared" si="10"/>
        <v>37</v>
      </c>
      <c r="Q87" s="75"/>
      <c r="R87" s="37">
        <v>4547</v>
      </c>
      <c r="S87" s="79">
        <f t="shared" si="11"/>
        <v>4547</v>
      </c>
      <c r="T87" s="75"/>
      <c r="U87" s="75"/>
      <c r="V87" s="75"/>
    </row>
    <row r="88" spans="2:22" x14ac:dyDescent="0.25">
      <c r="B88" s="75"/>
      <c r="C88" s="72"/>
      <c r="D88" s="95">
        <v>0</v>
      </c>
      <c r="E88" s="77">
        <v>64</v>
      </c>
      <c r="F88" s="78" t="s">
        <v>18</v>
      </c>
      <c r="G88" s="37">
        <f t="shared" si="1"/>
        <v>0</v>
      </c>
      <c r="H88" s="75"/>
      <c r="I88" s="37">
        <v>1764</v>
      </c>
      <c r="J88" s="79">
        <f t="shared" si="7"/>
        <v>1764</v>
      </c>
      <c r="K88" s="37"/>
      <c r="L88" s="37">
        <f t="shared" si="8"/>
        <v>8448</v>
      </c>
      <c r="M88" s="79">
        <f t="shared" si="9"/>
        <v>8448</v>
      </c>
      <c r="N88" s="75"/>
      <c r="O88" s="37">
        <v>37</v>
      </c>
      <c r="P88" s="79">
        <f t="shared" si="10"/>
        <v>37</v>
      </c>
      <c r="Q88" s="75"/>
      <c r="R88" s="37">
        <v>6322</v>
      </c>
      <c r="S88" s="79">
        <f t="shared" si="11"/>
        <v>6322</v>
      </c>
      <c r="T88" s="75"/>
      <c r="U88" s="75"/>
      <c r="V88" s="75"/>
    </row>
    <row r="89" spans="2:22" x14ac:dyDescent="0.25">
      <c r="B89" s="75"/>
      <c r="C89" s="72"/>
      <c r="D89" s="95">
        <v>0</v>
      </c>
      <c r="E89" s="77">
        <v>49</v>
      </c>
      <c r="F89" s="78" t="s">
        <v>18</v>
      </c>
      <c r="G89" s="37">
        <f t="shared" si="1"/>
        <v>0</v>
      </c>
      <c r="H89" s="75"/>
      <c r="I89" s="37">
        <v>1764</v>
      </c>
      <c r="J89" s="79">
        <f t="shared" si="7"/>
        <v>1764</v>
      </c>
      <c r="K89" s="37"/>
      <c r="L89" s="37">
        <f t="shared" si="8"/>
        <v>6468</v>
      </c>
      <c r="M89" s="79">
        <f t="shared" si="9"/>
        <v>6468</v>
      </c>
      <c r="N89" s="75"/>
      <c r="O89" s="37">
        <v>37</v>
      </c>
      <c r="P89" s="79">
        <f t="shared" si="10"/>
        <v>37</v>
      </c>
      <c r="Q89" s="75"/>
      <c r="R89" s="37">
        <v>4843</v>
      </c>
      <c r="S89" s="79">
        <f t="shared" si="11"/>
        <v>4843</v>
      </c>
      <c r="T89" s="75"/>
      <c r="U89" s="75"/>
      <c r="V89" s="75"/>
    </row>
    <row r="90" spans="2:22" x14ac:dyDescent="0.25">
      <c r="B90" s="75"/>
      <c r="C90" s="72"/>
      <c r="D90" s="95">
        <v>0</v>
      </c>
      <c r="E90" s="77">
        <v>28</v>
      </c>
      <c r="F90" s="78" t="s">
        <v>18</v>
      </c>
      <c r="G90" s="37">
        <f t="shared" si="1"/>
        <v>0</v>
      </c>
      <c r="H90" s="75"/>
      <c r="I90" s="37">
        <v>1764</v>
      </c>
      <c r="J90" s="79">
        <f t="shared" si="7"/>
        <v>1764</v>
      </c>
      <c r="K90" s="37"/>
      <c r="L90" s="37">
        <f t="shared" si="8"/>
        <v>3696</v>
      </c>
      <c r="M90" s="79">
        <f t="shared" si="9"/>
        <v>3696</v>
      </c>
      <c r="N90" s="75"/>
      <c r="O90" s="37">
        <v>37</v>
      </c>
      <c r="P90" s="79">
        <f t="shared" si="10"/>
        <v>37</v>
      </c>
      <c r="Q90" s="75"/>
      <c r="R90" s="37">
        <v>2867</v>
      </c>
      <c r="S90" s="79">
        <f t="shared" si="11"/>
        <v>2867</v>
      </c>
      <c r="T90" s="75"/>
      <c r="U90" s="75"/>
      <c r="V90" s="75"/>
    </row>
    <row r="91" spans="2:22" x14ac:dyDescent="0.25">
      <c r="B91" s="75"/>
      <c r="C91" s="72"/>
      <c r="D91" s="95">
        <v>0</v>
      </c>
      <c r="E91" s="77">
        <v>150</v>
      </c>
      <c r="F91" s="78" t="s">
        <v>18</v>
      </c>
      <c r="G91" s="37">
        <f t="shared" si="1"/>
        <v>0</v>
      </c>
      <c r="H91" s="75"/>
      <c r="I91" s="37">
        <v>1764</v>
      </c>
      <c r="J91" s="79">
        <f t="shared" si="7"/>
        <v>1764</v>
      </c>
      <c r="K91" s="37"/>
      <c r="L91" s="37">
        <f t="shared" si="8"/>
        <v>19800</v>
      </c>
      <c r="M91" s="79">
        <f t="shared" si="9"/>
        <v>19800</v>
      </c>
      <c r="N91" s="75"/>
      <c r="O91" s="37">
        <v>37</v>
      </c>
      <c r="P91" s="79">
        <f t="shared" si="10"/>
        <v>37</v>
      </c>
      <c r="Q91" s="75"/>
      <c r="R91" s="37">
        <v>14806</v>
      </c>
      <c r="S91" s="79">
        <f t="shared" si="11"/>
        <v>14806</v>
      </c>
      <c r="T91" s="75"/>
      <c r="U91" s="75"/>
      <c r="V91" s="75"/>
    </row>
    <row r="92" spans="2:22" x14ac:dyDescent="0.25">
      <c r="B92" s="75"/>
      <c r="C92" s="75"/>
      <c r="D92" s="75"/>
      <c r="E92" s="75"/>
      <c r="F92" s="80">
        <f>SUM(G28:G91)</f>
        <v>777701.12000000011</v>
      </c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</row>
  </sheetData>
  <sheetProtection password="DBDB" sheet="1" objects="1" scenarios="1"/>
  <sortState ref="D25:S80">
    <sortCondition descending="1" ref="D20:D79"/>
  </sortState>
  <mergeCells count="27">
    <mergeCell ref="B11:H12"/>
    <mergeCell ref="I24:S24"/>
    <mergeCell ref="P11:R11"/>
    <mergeCell ref="P12:R12"/>
    <mergeCell ref="P13:R13"/>
    <mergeCell ref="B14:J14"/>
    <mergeCell ref="C19:G23"/>
    <mergeCell ref="P7:R7"/>
    <mergeCell ref="B8:J8"/>
    <mergeCell ref="P8:R8"/>
    <mergeCell ref="P9:R9"/>
    <mergeCell ref="B10:J10"/>
    <mergeCell ref="P10:R10"/>
    <mergeCell ref="B6:J6"/>
    <mergeCell ref="P6:R6"/>
    <mergeCell ref="B3:J3"/>
    <mergeCell ref="B4:J4"/>
    <mergeCell ref="P4:R4"/>
    <mergeCell ref="M5:N5"/>
    <mergeCell ref="P5:R5"/>
    <mergeCell ref="O25:P25"/>
    <mergeCell ref="R25:S25"/>
    <mergeCell ref="D25:G26"/>
    <mergeCell ref="I25:J26"/>
    <mergeCell ref="L25:M26"/>
    <mergeCell ref="O26:P26"/>
    <mergeCell ref="R26:S26"/>
  </mergeCells>
  <dataValidations count="1">
    <dataValidation type="list" allowBlank="1" showInputMessage="1" sqref="K6">
      <formula1>$S$5:$S$13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'Drop down list'!$A$2:$A$6</xm:f>
          </x14:formula1>
          <xm:sqref>K10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AH1313"/>
  <sheetViews>
    <sheetView workbookViewId="0">
      <selection activeCell="C1257" sqref="B1257:C1257"/>
    </sheetView>
  </sheetViews>
  <sheetFormatPr defaultRowHeight="15" x14ac:dyDescent="0.25"/>
  <cols>
    <col min="1" max="1" width="11.42578125" bestFit="1" customWidth="1"/>
    <col min="2" max="2" width="10.42578125" bestFit="1" customWidth="1"/>
    <col min="3" max="3" width="22" customWidth="1"/>
    <col min="8" max="8" width="13.140625" bestFit="1" customWidth="1"/>
    <col min="9" max="9" width="15.140625" bestFit="1" customWidth="1"/>
    <col min="10" max="10" width="24.5703125" bestFit="1" customWidth="1"/>
    <col min="11" max="11" width="10.140625" bestFit="1" customWidth="1"/>
    <col min="12" max="13" width="10.140625" customWidth="1"/>
    <col min="15" max="15" width="14.28515625" bestFit="1" customWidth="1"/>
    <col min="16" max="16" width="16.28515625" customWidth="1"/>
    <col min="17" max="17" width="7.140625" customWidth="1"/>
    <col min="18" max="18" width="7.28515625" customWidth="1"/>
    <col min="19" max="19" width="3.140625" customWidth="1"/>
    <col min="20" max="20" width="3.85546875" customWidth="1"/>
    <col min="21" max="21" width="3.140625" customWidth="1"/>
    <col min="22" max="22" width="6.5703125" customWidth="1"/>
    <col min="23" max="25" width="11.28515625" customWidth="1"/>
    <col min="26" max="26" width="11.28515625" bestFit="1" customWidth="1"/>
    <col min="27" max="28" width="11.28515625" customWidth="1"/>
    <col min="29" max="29" width="9.140625" style="2"/>
    <col min="30" max="30" width="13.7109375" style="2" bestFit="1" customWidth="1"/>
    <col min="31" max="31" width="11.28515625" style="2" bestFit="1" customWidth="1"/>
    <col min="32" max="32" width="9.140625" style="2"/>
    <col min="33" max="33" width="9.140625" style="3"/>
  </cols>
  <sheetData>
    <row r="1" spans="1:3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  <c r="O1" s="12" t="s">
        <v>0</v>
      </c>
      <c r="P1" t="s">
        <v>1868</v>
      </c>
    </row>
    <row r="2" spans="1:34" x14ac:dyDescent="0.25">
      <c r="A2" t="s">
        <v>12</v>
      </c>
      <c r="B2" t="s">
        <v>13</v>
      </c>
      <c r="C2" t="s">
        <v>14</v>
      </c>
      <c r="D2" t="s">
        <v>15</v>
      </c>
      <c r="E2">
        <v>883</v>
      </c>
      <c r="F2">
        <v>6</v>
      </c>
      <c r="G2">
        <v>6</v>
      </c>
      <c r="H2">
        <v>6</v>
      </c>
      <c r="I2" t="s">
        <v>16</v>
      </c>
      <c r="J2" t="s">
        <v>17</v>
      </c>
      <c r="K2" t="s">
        <v>18</v>
      </c>
      <c r="L2" t="str">
        <f t="shared" ref="L2:L65" si="0">IF(F2=G2, "Equal", IF(F2&gt;G2, "Baseline", "Vessel"))</f>
        <v>Equal</v>
      </c>
    </row>
    <row r="3" spans="1:34" x14ac:dyDescent="0.25">
      <c r="A3" t="s">
        <v>12</v>
      </c>
      <c r="B3">
        <v>618201</v>
      </c>
      <c r="C3" t="s">
        <v>19</v>
      </c>
      <c r="D3" t="s">
        <v>15</v>
      </c>
      <c r="E3">
        <v>899</v>
      </c>
      <c r="F3">
        <v>6</v>
      </c>
      <c r="G3" s="4">
        <v>6</v>
      </c>
      <c r="H3">
        <v>6</v>
      </c>
      <c r="I3" t="s">
        <v>16</v>
      </c>
      <c r="J3" t="s">
        <v>20</v>
      </c>
      <c r="K3" t="s">
        <v>21</v>
      </c>
      <c r="L3" t="str">
        <f t="shared" si="0"/>
        <v>Equal</v>
      </c>
      <c r="O3" s="12" t="s">
        <v>22</v>
      </c>
      <c r="P3" s="12" t="s">
        <v>23</v>
      </c>
    </row>
    <row r="4" spans="1:34" x14ac:dyDescent="0.25">
      <c r="A4" t="s">
        <v>12</v>
      </c>
      <c r="B4">
        <v>609460</v>
      </c>
      <c r="C4" t="s">
        <v>24</v>
      </c>
      <c r="D4" t="s">
        <v>15</v>
      </c>
      <c r="E4">
        <v>565</v>
      </c>
      <c r="F4">
        <v>6</v>
      </c>
      <c r="G4" s="4">
        <v>6</v>
      </c>
      <c r="H4">
        <v>6</v>
      </c>
      <c r="I4" t="s">
        <v>16</v>
      </c>
      <c r="J4" t="s">
        <v>25</v>
      </c>
      <c r="K4" t="s">
        <v>26</v>
      </c>
      <c r="L4" t="str">
        <f t="shared" si="0"/>
        <v>Equal</v>
      </c>
      <c r="O4" s="12" t="s">
        <v>27</v>
      </c>
      <c r="P4" t="s">
        <v>28</v>
      </c>
      <c r="Q4" t="s">
        <v>21</v>
      </c>
      <c r="R4" t="s">
        <v>18</v>
      </c>
      <c r="S4" t="s">
        <v>29</v>
      </c>
      <c r="T4" t="s">
        <v>30</v>
      </c>
      <c r="U4" t="s">
        <v>31</v>
      </c>
      <c r="V4" t="s">
        <v>32</v>
      </c>
      <c r="W4" t="s">
        <v>33</v>
      </c>
      <c r="AC4" s="5"/>
    </row>
    <row r="5" spans="1:34" x14ac:dyDescent="0.25">
      <c r="A5" t="s">
        <v>12</v>
      </c>
      <c r="B5">
        <v>1000164</v>
      </c>
      <c r="C5" t="s">
        <v>34</v>
      </c>
      <c r="D5" t="s">
        <v>15</v>
      </c>
      <c r="E5">
        <v>1466</v>
      </c>
      <c r="F5">
        <v>6</v>
      </c>
      <c r="G5">
        <v>6</v>
      </c>
      <c r="H5">
        <v>6</v>
      </c>
      <c r="I5" t="s">
        <v>16</v>
      </c>
      <c r="J5" t="s">
        <v>17</v>
      </c>
      <c r="K5" t="s">
        <v>18</v>
      </c>
      <c r="L5" t="str">
        <f t="shared" si="0"/>
        <v>Equal</v>
      </c>
      <c r="O5" s="6">
        <v>22</v>
      </c>
      <c r="P5" s="7"/>
      <c r="Q5" s="7"/>
      <c r="R5" s="7"/>
      <c r="S5" s="7"/>
      <c r="T5" s="7">
        <v>2</v>
      </c>
      <c r="U5" s="7"/>
      <c r="V5" s="7"/>
      <c r="W5" s="7">
        <v>2</v>
      </c>
      <c r="Y5" s="7">
        <v>1065</v>
      </c>
      <c r="Z5">
        <f>Y5</f>
        <v>1065</v>
      </c>
      <c r="AA5" s="8">
        <f>Z5/1312</f>
        <v>0.81173780487804881</v>
      </c>
      <c r="AB5" s="6">
        <v>6</v>
      </c>
      <c r="AC5" s="9"/>
      <c r="AE5" s="10"/>
      <c r="AH5" s="7"/>
    </row>
    <row r="6" spans="1:34" x14ac:dyDescent="0.25">
      <c r="A6" t="s">
        <v>12</v>
      </c>
      <c r="B6">
        <v>926270</v>
      </c>
      <c r="C6" t="s">
        <v>35</v>
      </c>
      <c r="D6" t="s">
        <v>15</v>
      </c>
      <c r="E6">
        <v>46</v>
      </c>
      <c r="F6">
        <v>6</v>
      </c>
      <c r="G6" s="4">
        <v>6</v>
      </c>
      <c r="H6">
        <v>6</v>
      </c>
      <c r="I6" t="s">
        <v>16</v>
      </c>
      <c r="J6" t="s">
        <v>36</v>
      </c>
      <c r="K6" t="s">
        <v>21</v>
      </c>
      <c r="L6" t="str">
        <f t="shared" si="0"/>
        <v>Equal</v>
      </c>
      <c r="O6" s="6">
        <v>24</v>
      </c>
      <c r="P6" s="7"/>
      <c r="Q6" s="7"/>
      <c r="R6" s="7">
        <v>1</v>
      </c>
      <c r="S6" s="7"/>
      <c r="T6" s="7"/>
      <c r="U6" s="7"/>
      <c r="V6" s="7"/>
      <c r="W6" s="7">
        <v>1</v>
      </c>
      <c r="Y6" s="7">
        <v>1</v>
      </c>
      <c r="Z6">
        <f>Y6+Z5</f>
        <v>1066</v>
      </c>
      <c r="AA6" s="8">
        <f t="shared" ref="AA6:AA69" si="1">Z6/1312</f>
        <v>0.8125</v>
      </c>
      <c r="AB6" s="6">
        <v>9</v>
      </c>
      <c r="AC6" s="9"/>
      <c r="AE6" s="10"/>
      <c r="AH6" s="7"/>
    </row>
    <row r="7" spans="1:34" x14ac:dyDescent="0.25">
      <c r="A7" t="s">
        <v>12</v>
      </c>
      <c r="B7">
        <v>1075595</v>
      </c>
      <c r="C7" t="s">
        <v>37</v>
      </c>
      <c r="D7" t="s">
        <v>15</v>
      </c>
      <c r="E7">
        <v>78</v>
      </c>
      <c r="F7">
        <v>6</v>
      </c>
      <c r="G7">
        <v>6</v>
      </c>
      <c r="H7">
        <v>6</v>
      </c>
      <c r="I7" t="s">
        <v>16</v>
      </c>
      <c r="J7" t="s">
        <v>17</v>
      </c>
      <c r="K7" t="s">
        <v>18</v>
      </c>
      <c r="L7" t="str">
        <f t="shared" si="0"/>
        <v>Equal</v>
      </c>
      <c r="O7" s="6">
        <v>28</v>
      </c>
      <c r="P7" s="7"/>
      <c r="Q7" s="7"/>
      <c r="R7" s="7">
        <v>1</v>
      </c>
      <c r="S7" s="7"/>
      <c r="T7" s="7"/>
      <c r="U7" s="7"/>
      <c r="V7" s="7"/>
      <c r="W7" s="7">
        <v>1</v>
      </c>
      <c r="Y7" s="7">
        <v>3</v>
      </c>
      <c r="Z7">
        <f t="shared" ref="Z7:Z70" si="2">Y7+Z6</f>
        <v>1069</v>
      </c>
      <c r="AA7" s="8">
        <f t="shared" si="1"/>
        <v>0.81478658536585369</v>
      </c>
      <c r="AB7" s="6">
        <v>10</v>
      </c>
      <c r="AC7" s="9"/>
      <c r="AE7" s="10"/>
      <c r="AH7" s="7"/>
    </row>
    <row r="8" spans="1:34" x14ac:dyDescent="0.25">
      <c r="A8" t="s">
        <v>12</v>
      </c>
      <c r="B8" t="s">
        <v>38</v>
      </c>
      <c r="C8" t="s">
        <v>39</v>
      </c>
      <c r="D8" t="s">
        <v>15</v>
      </c>
      <c r="E8">
        <v>349</v>
      </c>
      <c r="F8">
        <v>6</v>
      </c>
      <c r="G8">
        <v>6</v>
      </c>
      <c r="H8">
        <v>6</v>
      </c>
      <c r="I8" t="s">
        <v>16</v>
      </c>
      <c r="J8" t="s">
        <v>17</v>
      </c>
      <c r="K8" t="s">
        <v>18</v>
      </c>
      <c r="L8" t="str">
        <f t="shared" si="0"/>
        <v>Equal</v>
      </c>
      <c r="O8" s="6">
        <v>37</v>
      </c>
      <c r="P8" s="7"/>
      <c r="Q8" s="7"/>
      <c r="R8" s="7">
        <v>1</v>
      </c>
      <c r="S8" s="7"/>
      <c r="T8" s="7"/>
      <c r="U8" s="7"/>
      <c r="V8" s="7"/>
      <c r="W8" s="7">
        <v>1</v>
      </c>
      <c r="Y8" s="7">
        <v>6</v>
      </c>
      <c r="Z8">
        <f t="shared" si="2"/>
        <v>1075</v>
      </c>
      <c r="AA8" s="8">
        <f t="shared" si="1"/>
        <v>0.81935975609756095</v>
      </c>
      <c r="AB8" s="6">
        <v>12</v>
      </c>
      <c r="AC8" s="9"/>
      <c r="AE8" s="10"/>
      <c r="AH8" s="7"/>
    </row>
    <row r="9" spans="1:34" x14ac:dyDescent="0.25">
      <c r="A9" t="s">
        <v>12</v>
      </c>
      <c r="B9" t="s">
        <v>40</v>
      </c>
      <c r="C9" t="s">
        <v>41</v>
      </c>
      <c r="D9" t="s">
        <v>15</v>
      </c>
      <c r="E9">
        <v>1569</v>
      </c>
      <c r="F9">
        <v>6</v>
      </c>
      <c r="G9">
        <v>6</v>
      </c>
      <c r="H9">
        <v>6</v>
      </c>
      <c r="I9" t="s">
        <v>16</v>
      </c>
      <c r="J9" t="s">
        <v>17</v>
      </c>
      <c r="K9" t="s">
        <v>18</v>
      </c>
      <c r="L9" t="str">
        <f t="shared" si="0"/>
        <v>Equal</v>
      </c>
      <c r="O9" s="6">
        <v>38</v>
      </c>
      <c r="P9" s="7">
        <v>1</v>
      </c>
      <c r="Q9" s="7"/>
      <c r="R9" s="7"/>
      <c r="S9" s="7"/>
      <c r="T9" s="7"/>
      <c r="U9" s="7"/>
      <c r="V9" s="7"/>
      <c r="W9" s="7">
        <v>1</v>
      </c>
      <c r="Y9" s="7">
        <v>1</v>
      </c>
      <c r="Z9">
        <f t="shared" si="2"/>
        <v>1076</v>
      </c>
      <c r="AA9" s="8">
        <f t="shared" si="1"/>
        <v>0.82012195121951215</v>
      </c>
      <c r="AB9" s="6">
        <v>13</v>
      </c>
      <c r="AC9" s="9"/>
      <c r="AE9" s="10"/>
      <c r="AH9" s="7"/>
    </row>
    <row r="10" spans="1:34" x14ac:dyDescent="0.25">
      <c r="A10" t="s">
        <v>12</v>
      </c>
      <c r="B10" t="s">
        <v>42</v>
      </c>
      <c r="C10" t="s">
        <v>43</v>
      </c>
      <c r="D10" t="s">
        <v>15</v>
      </c>
      <c r="E10">
        <v>1562</v>
      </c>
      <c r="F10">
        <v>6</v>
      </c>
      <c r="G10">
        <v>6</v>
      </c>
      <c r="H10">
        <v>6</v>
      </c>
      <c r="I10" t="s">
        <v>16</v>
      </c>
      <c r="J10" t="s">
        <v>17</v>
      </c>
      <c r="K10" t="s">
        <v>18</v>
      </c>
      <c r="L10" t="str">
        <f t="shared" si="0"/>
        <v>Equal</v>
      </c>
      <c r="O10" s="6">
        <v>42</v>
      </c>
      <c r="P10" s="7"/>
      <c r="Q10" s="7"/>
      <c r="R10" s="7">
        <v>1</v>
      </c>
      <c r="S10" s="7">
        <v>1</v>
      </c>
      <c r="T10" s="7"/>
      <c r="U10" s="7"/>
      <c r="V10" s="7"/>
      <c r="W10" s="7">
        <v>2</v>
      </c>
      <c r="Y10" s="7">
        <v>5</v>
      </c>
      <c r="Z10">
        <f t="shared" si="2"/>
        <v>1081</v>
      </c>
      <c r="AA10" s="8">
        <f t="shared" si="1"/>
        <v>0.82393292682926833</v>
      </c>
      <c r="AB10" s="6">
        <v>14</v>
      </c>
      <c r="AC10" s="9"/>
      <c r="AE10" s="10"/>
      <c r="AH10" s="7"/>
    </row>
    <row r="11" spans="1:34" x14ac:dyDescent="0.25">
      <c r="A11" t="s">
        <v>12</v>
      </c>
      <c r="B11">
        <v>1091601</v>
      </c>
      <c r="C11" t="s">
        <v>44</v>
      </c>
      <c r="D11" t="s">
        <v>15</v>
      </c>
      <c r="E11">
        <v>169</v>
      </c>
      <c r="F11">
        <v>6</v>
      </c>
      <c r="G11" s="4">
        <v>6</v>
      </c>
      <c r="H11">
        <v>6</v>
      </c>
      <c r="I11" t="s">
        <v>29</v>
      </c>
      <c r="J11" t="s">
        <v>45</v>
      </c>
      <c r="K11" t="s">
        <v>29</v>
      </c>
      <c r="L11" t="str">
        <f t="shared" si="0"/>
        <v>Equal</v>
      </c>
      <c r="O11" s="6">
        <v>44</v>
      </c>
      <c r="P11" s="7"/>
      <c r="Q11" s="7"/>
      <c r="R11" s="7"/>
      <c r="S11" s="7"/>
      <c r="T11" s="7">
        <v>1</v>
      </c>
      <c r="U11" s="7"/>
      <c r="V11" s="7"/>
      <c r="W11" s="7">
        <v>1</v>
      </c>
      <c r="Y11" s="7">
        <v>4</v>
      </c>
      <c r="Z11">
        <f t="shared" si="2"/>
        <v>1085</v>
      </c>
      <c r="AA11" s="8">
        <f t="shared" si="1"/>
        <v>0.82698170731707321</v>
      </c>
      <c r="AB11" s="6">
        <v>15</v>
      </c>
      <c r="AC11" s="9"/>
      <c r="AH11" s="7"/>
    </row>
    <row r="12" spans="1:34" x14ac:dyDescent="0.25">
      <c r="A12" t="s">
        <v>12</v>
      </c>
      <c r="B12" t="s">
        <v>46</v>
      </c>
      <c r="C12" t="s">
        <v>47</v>
      </c>
      <c r="D12" t="s">
        <v>15</v>
      </c>
      <c r="E12">
        <v>825</v>
      </c>
      <c r="F12">
        <v>37</v>
      </c>
      <c r="G12" s="4">
        <v>6</v>
      </c>
      <c r="H12">
        <v>6</v>
      </c>
      <c r="I12" t="s">
        <v>29</v>
      </c>
      <c r="J12" t="s">
        <v>48</v>
      </c>
      <c r="K12" t="s">
        <v>29</v>
      </c>
      <c r="L12" t="str">
        <f t="shared" si="0"/>
        <v>Baseline</v>
      </c>
      <c r="O12" s="6">
        <v>46</v>
      </c>
      <c r="P12" s="7">
        <v>1</v>
      </c>
      <c r="Q12" s="7">
        <v>1</v>
      </c>
      <c r="R12" s="7">
        <v>1</v>
      </c>
      <c r="S12" s="7"/>
      <c r="T12" s="7"/>
      <c r="U12" s="7">
        <v>2</v>
      </c>
      <c r="V12" s="7"/>
      <c r="W12" s="7">
        <v>5</v>
      </c>
      <c r="Y12" s="7">
        <v>11</v>
      </c>
      <c r="Z12">
        <f t="shared" si="2"/>
        <v>1096</v>
      </c>
      <c r="AA12" s="8">
        <f t="shared" si="1"/>
        <v>0.83536585365853655</v>
      </c>
      <c r="AB12" s="6">
        <v>16</v>
      </c>
      <c r="AC12" s="9"/>
      <c r="AH12" s="7"/>
    </row>
    <row r="13" spans="1:34" x14ac:dyDescent="0.25">
      <c r="A13" t="s">
        <v>12</v>
      </c>
      <c r="B13" t="s">
        <v>49</v>
      </c>
      <c r="C13" t="s">
        <v>47</v>
      </c>
      <c r="D13" t="s">
        <v>15</v>
      </c>
      <c r="E13">
        <v>366</v>
      </c>
      <c r="F13">
        <v>25</v>
      </c>
      <c r="G13" s="4">
        <v>6</v>
      </c>
      <c r="H13">
        <v>6</v>
      </c>
      <c r="I13" t="s">
        <v>16</v>
      </c>
      <c r="J13" t="s">
        <v>36</v>
      </c>
      <c r="K13" t="s">
        <v>21</v>
      </c>
      <c r="L13" t="str">
        <f t="shared" si="0"/>
        <v>Baseline</v>
      </c>
      <c r="O13" s="6">
        <v>47</v>
      </c>
      <c r="P13" s="7"/>
      <c r="Q13" s="7"/>
      <c r="R13" s="7">
        <v>1</v>
      </c>
      <c r="S13" s="7"/>
      <c r="T13" s="7"/>
      <c r="U13" s="7"/>
      <c r="V13" s="7"/>
      <c r="W13" s="7">
        <v>1</v>
      </c>
      <c r="Y13" s="7">
        <v>1</v>
      </c>
      <c r="Z13">
        <f t="shared" si="2"/>
        <v>1097</v>
      </c>
      <c r="AA13" s="8">
        <f t="shared" si="1"/>
        <v>0.83612804878048785</v>
      </c>
      <c r="AB13" s="6">
        <v>17</v>
      </c>
      <c r="AC13" s="9"/>
      <c r="AH13" s="7"/>
    </row>
    <row r="14" spans="1:34" x14ac:dyDescent="0.25">
      <c r="A14" t="s">
        <v>12</v>
      </c>
      <c r="B14" t="s">
        <v>50</v>
      </c>
      <c r="C14" t="s">
        <v>47</v>
      </c>
      <c r="D14" t="s">
        <v>15</v>
      </c>
      <c r="E14">
        <v>738</v>
      </c>
      <c r="F14">
        <v>6</v>
      </c>
      <c r="G14" s="4">
        <v>6</v>
      </c>
      <c r="H14">
        <v>6</v>
      </c>
      <c r="I14" t="s">
        <v>16</v>
      </c>
      <c r="J14" t="s">
        <v>20</v>
      </c>
      <c r="K14" t="s">
        <v>21</v>
      </c>
      <c r="L14" t="str">
        <f t="shared" si="0"/>
        <v>Equal</v>
      </c>
      <c r="O14" s="6">
        <v>48</v>
      </c>
      <c r="P14" s="7"/>
      <c r="Q14" s="7">
        <v>1</v>
      </c>
      <c r="R14" s="7"/>
      <c r="S14" s="7"/>
      <c r="T14" s="7"/>
      <c r="U14" s="7">
        <v>1</v>
      </c>
      <c r="V14" s="7"/>
      <c r="W14" s="7">
        <v>2</v>
      </c>
      <c r="Y14" s="7">
        <v>13</v>
      </c>
      <c r="Z14">
        <f t="shared" si="2"/>
        <v>1110</v>
      </c>
      <c r="AA14" s="8">
        <f t="shared" si="1"/>
        <v>0.84603658536585369</v>
      </c>
      <c r="AB14" s="6">
        <v>18</v>
      </c>
      <c r="AC14" s="9"/>
      <c r="AH14" s="7"/>
    </row>
    <row r="15" spans="1:34" x14ac:dyDescent="0.25">
      <c r="A15" t="s">
        <v>12</v>
      </c>
      <c r="B15" t="s">
        <v>51</v>
      </c>
      <c r="C15" t="s">
        <v>47</v>
      </c>
      <c r="D15" t="s">
        <v>15</v>
      </c>
      <c r="E15">
        <v>1076</v>
      </c>
      <c r="F15">
        <v>6</v>
      </c>
      <c r="G15" s="4">
        <v>6</v>
      </c>
      <c r="H15">
        <v>6</v>
      </c>
      <c r="I15" t="s">
        <v>31</v>
      </c>
      <c r="J15" t="s">
        <v>52</v>
      </c>
      <c r="K15" t="s">
        <v>21</v>
      </c>
      <c r="L15" t="str">
        <f t="shared" si="0"/>
        <v>Equal</v>
      </c>
      <c r="O15" s="6">
        <v>49</v>
      </c>
      <c r="P15" s="7"/>
      <c r="Q15" s="7">
        <v>2</v>
      </c>
      <c r="R15" s="7">
        <v>1</v>
      </c>
      <c r="S15" s="7"/>
      <c r="T15" s="7"/>
      <c r="U15" s="7">
        <v>2</v>
      </c>
      <c r="V15" s="7"/>
      <c r="W15" s="7">
        <v>5</v>
      </c>
      <c r="Y15" s="7">
        <v>1</v>
      </c>
      <c r="Z15">
        <f t="shared" si="2"/>
        <v>1111</v>
      </c>
      <c r="AA15" s="8">
        <f t="shared" si="1"/>
        <v>0.84679878048780488</v>
      </c>
      <c r="AB15" s="6">
        <v>19</v>
      </c>
      <c r="AC15" s="9"/>
      <c r="AH15" s="7"/>
    </row>
    <row r="16" spans="1:34" x14ac:dyDescent="0.25">
      <c r="A16" t="s">
        <v>12</v>
      </c>
      <c r="B16" t="s">
        <v>53</v>
      </c>
      <c r="C16" t="s">
        <v>54</v>
      </c>
      <c r="D16" t="s">
        <v>15</v>
      </c>
      <c r="E16">
        <v>1611</v>
      </c>
      <c r="F16">
        <v>6</v>
      </c>
      <c r="G16">
        <v>6</v>
      </c>
      <c r="H16">
        <v>6</v>
      </c>
      <c r="I16" t="s">
        <v>16</v>
      </c>
      <c r="J16" t="s">
        <v>17</v>
      </c>
      <c r="K16" t="s">
        <v>18</v>
      </c>
      <c r="L16" t="str">
        <f t="shared" si="0"/>
        <v>Equal</v>
      </c>
      <c r="O16" s="6">
        <v>53</v>
      </c>
      <c r="P16" s="7">
        <v>1</v>
      </c>
      <c r="Q16" s="7">
        <v>1</v>
      </c>
      <c r="R16" s="7"/>
      <c r="S16" s="7"/>
      <c r="T16" s="7"/>
      <c r="U16" s="7"/>
      <c r="V16" s="7"/>
      <c r="W16" s="7">
        <v>2</v>
      </c>
      <c r="Y16" s="7">
        <v>19</v>
      </c>
      <c r="Z16">
        <f t="shared" si="2"/>
        <v>1130</v>
      </c>
      <c r="AA16" s="8">
        <f t="shared" si="1"/>
        <v>0.86128048780487809</v>
      </c>
      <c r="AB16" s="6">
        <v>20</v>
      </c>
      <c r="AC16" s="9"/>
      <c r="AH16" s="7"/>
    </row>
    <row r="17" spans="1:34" x14ac:dyDescent="0.25">
      <c r="A17" t="s">
        <v>12</v>
      </c>
      <c r="B17" t="s">
        <v>55</v>
      </c>
      <c r="C17" t="s">
        <v>56</v>
      </c>
      <c r="D17" t="s">
        <v>15</v>
      </c>
      <c r="E17">
        <v>543</v>
      </c>
      <c r="F17">
        <v>42</v>
      </c>
      <c r="G17" s="11">
        <v>6</v>
      </c>
      <c r="H17">
        <v>6</v>
      </c>
      <c r="I17" t="s">
        <v>31</v>
      </c>
      <c r="J17" t="s">
        <v>57</v>
      </c>
      <c r="K17" t="s">
        <v>31</v>
      </c>
      <c r="L17" t="str">
        <f t="shared" si="0"/>
        <v>Baseline</v>
      </c>
      <c r="O17" s="6">
        <v>57</v>
      </c>
      <c r="P17" s="7">
        <v>1</v>
      </c>
      <c r="Q17" s="7">
        <v>1</v>
      </c>
      <c r="R17" s="7"/>
      <c r="S17" s="7"/>
      <c r="T17" s="7"/>
      <c r="U17" s="7"/>
      <c r="V17" s="7"/>
      <c r="W17" s="7">
        <v>2</v>
      </c>
      <c r="Y17" s="7">
        <v>4</v>
      </c>
      <c r="Z17">
        <f t="shared" si="2"/>
        <v>1134</v>
      </c>
      <c r="AA17" s="8">
        <f t="shared" si="1"/>
        <v>0.86432926829268297</v>
      </c>
      <c r="AB17" s="6">
        <v>21</v>
      </c>
      <c r="AC17" s="9"/>
      <c r="AH17" s="7"/>
    </row>
    <row r="18" spans="1:34" x14ac:dyDescent="0.25">
      <c r="A18" t="s">
        <v>12</v>
      </c>
      <c r="B18">
        <v>906575</v>
      </c>
      <c r="C18" t="s">
        <v>58</v>
      </c>
      <c r="D18" t="s">
        <v>15</v>
      </c>
      <c r="E18">
        <v>1252</v>
      </c>
      <c r="F18">
        <v>6</v>
      </c>
      <c r="G18">
        <v>6</v>
      </c>
      <c r="H18">
        <v>6</v>
      </c>
      <c r="I18" t="s">
        <v>16</v>
      </c>
      <c r="J18" t="s">
        <v>17</v>
      </c>
      <c r="K18" t="s">
        <v>18</v>
      </c>
      <c r="L18" t="str">
        <f t="shared" si="0"/>
        <v>Equal</v>
      </c>
      <c r="O18" s="6">
        <v>58</v>
      </c>
      <c r="P18" s="7">
        <v>1</v>
      </c>
      <c r="Q18" s="7"/>
      <c r="R18" s="7"/>
      <c r="S18" s="7"/>
      <c r="T18" s="7"/>
      <c r="U18" s="7"/>
      <c r="V18" s="7"/>
      <c r="W18" s="7">
        <v>1</v>
      </c>
      <c r="Y18" s="7">
        <v>23</v>
      </c>
      <c r="Z18">
        <f t="shared" si="2"/>
        <v>1157</v>
      </c>
      <c r="AA18" s="8">
        <f t="shared" si="1"/>
        <v>0.88185975609756095</v>
      </c>
      <c r="AB18" s="6">
        <v>22</v>
      </c>
      <c r="AC18" s="9"/>
      <c r="AH18" s="7"/>
    </row>
    <row r="19" spans="1:34" x14ac:dyDescent="0.25">
      <c r="A19" t="s">
        <v>12</v>
      </c>
      <c r="B19" t="s">
        <v>59</v>
      </c>
      <c r="C19" t="s">
        <v>47</v>
      </c>
      <c r="D19" t="s">
        <v>15</v>
      </c>
      <c r="E19">
        <v>1587</v>
      </c>
      <c r="F19">
        <v>6</v>
      </c>
      <c r="G19">
        <v>6</v>
      </c>
      <c r="H19">
        <v>6</v>
      </c>
      <c r="I19" t="s">
        <v>16</v>
      </c>
      <c r="J19" t="s">
        <v>17</v>
      </c>
      <c r="K19" t="s">
        <v>18</v>
      </c>
      <c r="L19" t="str">
        <f t="shared" si="0"/>
        <v>Equal</v>
      </c>
      <c r="O19" s="6">
        <v>62</v>
      </c>
      <c r="P19" s="7">
        <v>1</v>
      </c>
      <c r="Q19" s="7"/>
      <c r="R19" s="7"/>
      <c r="S19" s="7"/>
      <c r="T19" s="7"/>
      <c r="U19" s="7"/>
      <c r="V19" s="7"/>
      <c r="W19" s="7">
        <v>1</v>
      </c>
      <c r="Y19" s="7">
        <v>3</v>
      </c>
      <c r="Z19">
        <f t="shared" si="2"/>
        <v>1160</v>
      </c>
      <c r="AA19" s="8">
        <f t="shared" si="1"/>
        <v>0.88414634146341464</v>
      </c>
      <c r="AB19" s="6">
        <v>23</v>
      </c>
      <c r="AC19" s="9"/>
      <c r="AH19" s="7"/>
    </row>
    <row r="20" spans="1:34" x14ac:dyDescent="0.25">
      <c r="A20" t="s">
        <v>12</v>
      </c>
      <c r="B20" t="s">
        <v>60</v>
      </c>
      <c r="C20" t="s">
        <v>61</v>
      </c>
      <c r="D20" t="s">
        <v>15</v>
      </c>
      <c r="E20">
        <v>1501</v>
      </c>
      <c r="F20">
        <v>6</v>
      </c>
      <c r="G20">
        <v>6</v>
      </c>
      <c r="H20">
        <v>6</v>
      </c>
      <c r="I20" t="s">
        <v>29</v>
      </c>
      <c r="J20" t="s">
        <v>62</v>
      </c>
      <c r="K20" t="s">
        <v>29</v>
      </c>
      <c r="L20" t="str">
        <f t="shared" si="0"/>
        <v>Equal</v>
      </c>
      <c r="O20" s="6">
        <v>63</v>
      </c>
      <c r="P20" s="7"/>
      <c r="Q20" s="7">
        <v>1</v>
      </c>
      <c r="R20" s="7"/>
      <c r="S20" s="7"/>
      <c r="T20" s="7"/>
      <c r="U20" s="7"/>
      <c r="V20" s="7"/>
      <c r="W20" s="7">
        <v>1</v>
      </c>
      <c r="Y20" s="7">
        <v>7</v>
      </c>
      <c r="Z20">
        <f t="shared" si="2"/>
        <v>1167</v>
      </c>
      <c r="AA20" s="8">
        <f t="shared" si="1"/>
        <v>0.88948170731707321</v>
      </c>
      <c r="AB20" s="6">
        <v>24</v>
      </c>
      <c r="AC20" s="9"/>
      <c r="AH20" s="7"/>
    </row>
    <row r="21" spans="1:34" x14ac:dyDescent="0.25">
      <c r="A21" t="s">
        <v>12</v>
      </c>
      <c r="B21" t="s">
        <v>63</v>
      </c>
      <c r="C21" t="s">
        <v>47</v>
      </c>
      <c r="D21" t="s">
        <v>15</v>
      </c>
      <c r="E21">
        <v>24</v>
      </c>
      <c r="F21">
        <v>6</v>
      </c>
      <c r="G21">
        <v>6</v>
      </c>
      <c r="H21">
        <v>6</v>
      </c>
      <c r="I21" t="s">
        <v>16</v>
      </c>
      <c r="J21" t="s">
        <v>17</v>
      </c>
      <c r="K21" t="s">
        <v>18</v>
      </c>
      <c r="L21" t="str">
        <f t="shared" si="0"/>
        <v>Equal</v>
      </c>
      <c r="O21" s="6">
        <v>64</v>
      </c>
      <c r="P21" s="7">
        <v>1</v>
      </c>
      <c r="Q21" s="7"/>
      <c r="R21" s="7">
        <v>1</v>
      </c>
      <c r="S21" s="7"/>
      <c r="T21" s="7"/>
      <c r="U21" s="7"/>
      <c r="V21" s="7"/>
      <c r="W21" s="7">
        <v>2</v>
      </c>
      <c r="Y21" s="7">
        <v>4</v>
      </c>
      <c r="Z21">
        <f t="shared" si="2"/>
        <v>1171</v>
      </c>
      <c r="AA21" s="8">
        <f t="shared" si="1"/>
        <v>0.89253048780487809</v>
      </c>
      <c r="AB21" s="6">
        <v>25</v>
      </c>
      <c r="AC21" s="9"/>
      <c r="AH21" s="7"/>
    </row>
    <row r="22" spans="1:34" x14ac:dyDescent="0.25">
      <c r="A22" t="s">
        <v>12</v>
      </c>
      <c r="B22" t="s">
        <v>64</v>
      </c>
      <c r="C22" t="s">
        <v>47</v>
      </c>
      <c r="D22" t="s">
        <v>15</v>
      </c>
      <c r="E22">
        <v>959</v>
      </c>
      <c r="F22">
        <v>6</v>
      </c>
      <c r="G22">
        <v>6</v>
      </c>
      <c r="H22">
        <v>6</v>
      </c>
      <c r="I22" t="s">
        <v>16</v>
      </c>
      <c r="J22" t="s">
        <v>17</v>
      </c>
      <c r="K22" t="s">
        <v>18</v>
      </c>
      <c r="L22" t="str">
        <f t="shared" si="0"/>
        <v>Equal</v>
      </c>
      <c r="O22" s="6">
        <v>66</v>
      </c>
      <c r="P22" s="7"/>
      <c r="Q22" s="7">
        <v>1</v>
      </c>
      <c r="R22" s="7"/>
      <c r="S22" s="7"/>
      <c r="T22" s="7"/>
      <c r="U22" s="7">
        <v>2</v>
      </c>
      <c r="V22" s="7"/>
      <c r="W22" s="7">
        <v>3</v>
      </c>
      <c r="Y22" s="7">
        <v>1</v>
      </c>
      <c r="Z22">
        <f t="shared" si="2"/>
        <v>1172</v>
      </c>
      <c r="AA22" s="8">
        <f t="shared" si="1"/>
        <v>0.89329268292682928</v>
      </c>
      <c r="AB22" s="6">
        <v>26</v>
      </c>
      <c r="AC22" s="9"/>
      <c r="AH22" s="7"/>
    </row>
    <row r="23" spans="1:34" x14ac:dyDescent="0.25">
      <c r="A23" t="s">
        <v>12</v>
      </c>
      <c r="B23" t="s">
        <v>65</v>
      </c>
      <c r="C23" t="s">
        <v>66</v>
      </c>
      <c r="D23" t="s">
        <v>15</v>
      </c>
      <c r="E23">
        <v>982</v>
      </c>
      <c r="F23">
        <v>6</v>
      </c>
      <c r="G23">
        <v>6</v>
      </c>
      <c r="H23">
        <v>6</v>
      </c>
      <c r="I23" t="s">
        <v>16</v>
      </c>
      <c r="J23" t="s">
        <v>17</v>
      </c>
      <c r="K23" t="s">
        <v>18</v>
      </c>
      <c r="L23" t="str">
        <f t="shared" si="0"/>
        <v>Equal</v>
      </c>
      <c r="O23" s="6">
        <v>67</v>
      </c>
      <c r="P23" s="7"/>
      <c r="Q23" s="7">
        <v>1</v>
      </c>
      <c r="R23" s="7"/>
      <c r="S23" s="7"/>
      <c r="T23" s="7"/>
      <c r="U23" s="7"/>
      <c r="V23" s="7"/>
      <c r="W23" s="7">
        <v>1</v>
      </c>
      <c r="Y23" s="7">
        <v>5</v>
      </c>
      <c r="Z23">
        <f t="shared" si="2"/>
        <v>1177</v>
      </c>
      <c r="AA23" s="8">
        <f t="shared" si="1"/>
        <v>0.89710365853658536</v>
      </c>
      <c r="AB23" s="6">
        <v>27</v>
      </c>
      <c r="AC23" s="9"/>
      <c r="AH23" s="7"/>
    </row>
    <row r="24" spans="1:34" x14ac:dyDescent="0.25">
      <c r="A24" t="s">
        <v>12</v>
      </c>
      <c r="B24" t="s">
        <v>67</v>
      </c>
      <c r="C24" t="s">
        <v>68</v>
      </c>
      <c r="D24" t="s">
        <v>15</v>
      </c>
      <c r="E24">
        <v>1455</v>
      </c>
      <c r="F24">
        <v>6</v>
      </c>
      <c r="G24">
        <v>6</v>
      </c>
      <c r="H24">
        <v>6</v>
      </c>
      <c r="I24" t="s">
        <v>16</v>
      </c>
      <c r="J24" t="s">
        <v>17</v>
      </c>
      <c r="K24" t="s">
        <v>18</v>
      </c>
      <c r="L24" t="str">
        <f t="shared" si="0"/>
        <v>Equal</v>
      </c>
      <c r="O24" s="6">
        <v>68</v>
      </c>
      <c r="P24" s="7"/>
      <c r="Q24" s="7"/>
      <c r="R24" s="7"/>
      <c r="S24" s="7"/>
      <c r="T24" s="7"/>
      <c r="U24" s="7">
        <v>1</v>
      </c>
      <c r="V24" s="7"/>
      <c r="W24" s="7">
        <v>1</v>
      </c>
      <c r="Y24" s="7">
        <v>8</v>
      </c>
      <c r="Z24">
        <f t="shared" si="2"/>
        <v>1185</v>
      </c>
      <c r="AA24" s="8">
        <f t="shared" si="1"/>
        <v>0.90320121951219512</v>
      </c>
      <c r="AB24" s="6">
        <v>28</v>
      </c>
      <c r="AC24" s="9"/>
      <c r="AH24" s="7"/>
    </row>
    <row r="25" spans="1:34" x14ac:dyDescent="0.25">
      <c r="A25" t="s">
        <v>12</v>
      </c>
      <c r="B25" t="s">
        <v>69</v>
      </c>
      <c r="C25" t="s">
        <v>70</v>
      </c>
      <c r="D25" t="s">
        <v>15</v>
      </c>
      <c r="E25">
        <v>50</v>
      </c>
      <c r="F25">
        <v>6</v>
      </c>
      <c r="G25">
        <v>6</v>
      </c>
      <c r="H25">
        <v>6</v>
      </c>
      <c r="I25" t="s">
        <v>29</v>
      </c>
      <c r="J25" t="s">
        <v>71</v>
      </c>
      <c r="K25" t="s">
        <v>29</v>
      </c>
      <c r="L25" t="str">
        <f t="shared" si="0"/>
        <v>Equal</v>
      </c>
      <c r="O25" s="6">
        <v>71</v>
      </c>
      <c r="P25" s="7"/>
      <c r="Q25" s="7">
        <v>1</v>
      </c>
      <c r="R25" s="7"/>
      <c r="S25" s="7"/>
      <c r="T25" s="7"/>
      <c r="U25" s="7"/>
      <c r="V25" s="7"/>
      <c r="W25" s="7">
        <v>1</v>
      </c>
      <c r="Y25" s="7">
        <v>2</v>
      </c>
      <c r="Z25">
        <f t="shared" si="2"/>
        <v>1187</v>
      </c>
      <c r="AA25" s="8">
        <f t="shared" si="1"/>
        <v>0.90472560975609762</v>
      </c>
      <c r="AB25" s="6">
        <v>29</v>
      </c>
      <c r="AC25" s="9"/>
      <c r="AH25" s="7"/>
    </row>
    <row r="26" spans="1:34" x14ac:dyDescent="0.25">
      <c r="A26" t="s">
        <v>12</v>
      </c>
      <c r="B26" t="s">
        <v>72</v>
      </c>
      <c r="C26" t="s">
        <v>73</v>
      </c>
      <c r="D26" t="s">
        <v>15</v>
      </c>
      <c r="E26">
        <v>265</v>
      </c>
      <c r="F26">
        <v>6</v>
      </c>
      <c r="G26">
        <v>6</v>
      </c>
      <c r="H26">
        <v>6</v>
      </c>
      <c r="I26" t="s">
        <v>16</v>
      </c>
      <c r="J26" t="s">
        <v>25</v>
      </c>
      <c r="K26" t="s">
        <v>26</v>
      </c>
      <c r="L26" t="str">
        <f t="shared" si="0"/>
        <v>Equal</v>
      </c>
      <c r="O26" s="6">
        <v>75</v>
      </c>
      <c r="P26" s="7"/>
      <c r="Q26" s="7"/>
      <c r="R26" s="7">
        <v>1</v>
      </c>
      <c r="S26" s="7"/>
      <c r="T26" s="7"/>
      <c r="U26" s="7"/>
      <c r="V26" s="7"/>
      <c r="W26" s="7">
        <v>1</v>
      </c>
      <c r="Y26" s="7">
        <v>1</v>
      </c>
      <c r="Z26">
        <f t="shared" si="2"/>
        <v>1188</v>
      </c>
      <c r="AA26" s="8">
        <f t="shared" si="1"/>
        <v>0.90548780487804881</v>
      </c>
      <c r="AB26" s="6">
        <v>30</v>
      </c>
      <c r="AC26" s="9"/>
      <c r="AH26" s="7"/>
    </row>
    <row r="27" spans="1:34" x14ac:dyDescent="0.25">
      <c r="A27" t="s">
        <v>12</v>
      </c>
      <c r="B27">
        <v>687939</v>
      </c>
      <c r="C27" t="s">
        <v>74</v>
      </c>
      <c r="D27" t="s">
        <v>15</v>
      </c>
      <c r="E27">
        <v>70</v>
      </c>
      <c r="F27">
        <v>6</v>
      </c>
      <c r="G27">
        <v>6</v>
      </c>
      <c r="H27">
        <v>6</v>
      </c>
      <c r="I27" t="s">
        <v>16</v>
      </c>
      <c r="J27" t="s">
        <v>75</v>
      </c>
      <c r="K27" t="s">
        <v>32</v>
      </c>
      <c r="L27" t="str">
        <f t="shared" si="0"/>
        <v>Equal</v>
      </c>
      <c r="O27" s="6">
        <v>78</v>
      </c>
      <c r="P27" s="7">
        <v>1</v>
      </c>
      <c r="Q27" s="7"/>
      <c r="R27" s="7"/>
      <c r="S27" s="7"/>
      <c r="T27" s="7"/>
      <c r="U27" s="7"/>
      <c r="V27" s="7"/>
      <c r="W27" s="7">
        <v>1</v>
      </c>
      <c r="Y27" s="7">
        <v>1</v>
      </c>
      <c r="Z27">
        <f t="shared" si="2"/>
        <v>1189</v>
      </c>
      <c r="AA27" s="8">
        <f t="shared" si="1"/>
        <v>0.90625</v>
      </c>
      <c r="AB27" s="6">
        <v>31</v>
      </c>
      <c r="AC27" s="9"/>
      <c r="AH27" s="7"/>
    </row>
    <row r="28" spans="1:34" x14ac:dyDescent="0.25">
      <c r="A28" t="s">
        <v>12</v>
      </c>
      <c r="B28" t="s">
        <v>76</v>
      </c>
      <c r="C28" t="s">
        <v>77</v>
      </c>
      <c r="D28" t="s">
        <v>15</v>
      </c>
      <c r="E28">
        <v>1060</v>
      </c>
      <c r="F28">
        <v>6</v>
      </c>
      <c r="G28">
        <v>6</v>
      </c>
      <c r="H28">
        <v>6</v>
      </c>
      <c r="I28" t="s">
        <v>30</v>
      </c>
      <c r="J28" t="s">
        <v>78</v>
      </c>
      <c r="K28" t="s">
        <v>30</v>
      </c>
      <c r="L28" t="str">
        <f t="shared" si="0"/>
        <v>Equal</v>
      </c>
      <c r="O28" s="6">
        <v>84</v>
      </c>
      <c r="P28" s="7"/>
      <c r="Q28" s="7">
        <v>1</v>
      </c>
      <c r="R28" s="7"/>
      <c r="S28" s="7"/>
      <c r="T28" s="7"/>
      <c r="U28" s="7"/>
      <c r="V28" s="7"/>
      <c r="W28" s="7">
        <v>1</v>
      </c>
      <c r="Y28" s="7">
        <v>3</v>
      </c>
      <c r="Z28">
        <f t="shared" si="2"/>
        <v>1192</v>
      </c>
      <c r="AA28" s="8">
        <f t="shared" si="1"/>
        <v>0.90853658536585369</v>
      </c>
      <c r="AB28" s="6">
        <v>32</v>
      </c>
      <c r="AC28" s="9"/>
      <c r="AH28" s="7"/>
    </row>
    <row r="29" spans="1:34" x14ac:dyDescent="0.25">
      <c r="A29" t="s">
        <v>1868</v>
      </c>
      <c r="B29">
        <v>1033164</v>
      </c>
      <c r="C29" t="s">
        <v>79</v>
      </c>
      <c r="D29" t="s">
        <v>15</v>
      </c>
      <c r="E29">
        <v>821</v>
      </c>
      <c r="F29">
        <v>49</v>
      </c>
      <c r="G29">
        <v>42</v>
      </c>
      <c r="H29">
        <v>42</v>
      </c>
      <c r="I29" t="s">
        <v>16</v>
      </c>
      <c r="J29" t="s">
        <v>17</v>
      </c>
      <c r="K29" t="s">
        <v>18</v>
      </c>
      <c r="L29" t="str">
        <f t="shared" si="0"/>
        <v>Baseline</v>
      </c>
      <c r="O29" s="6">
        <v>85</v>
      </c>
      <c r="P29" s="7"/>
      <c r="Q29" s="7">
        <v>1</v>
      </c>
      <c r="R29" s="7"/>
      <c r="S29" s="7"/>
      <c r="T29" s="7"/>
      <c r="U29" s="7">
        <v>1</v>
      </c>
      <c r="V29" s="7"/>
      <c r="W29" s="7">
        <v>2</v>
      </c>
      <c r="Y29" s="7">
        <v>5</v>
      </c>
      <c r="Z29">
        <f t="shared" si="2"/>
        <v>1197</v>
      </c>
      <c r="AA29" s="8">
        <f t="shared" si="1"/>
        <v>0.91234756097560976</v>
      </c>
      <c r="AB29" s="6">
        <v>33</v>
      </c>
      <c r="AC29" s="9"/>
      <c r="AH29" s="7"/>
    </row>
    <row r="30" spans="1:34" x14ac:dyDescent="0.25">
      <c r="A30" t="s">
        <v>12</v>
      </c>
      <c r="B30" t="s">
        <v>80</v>
      </c>
      <c r="C30" t="s">
        <v>81</v>
      </c>
      <c r="D30" t="s">
        <v>15</v>
      </c>
      <c r="E30">
        <v>798</v>
      </c>
      <c r="F30">
        <v>6</v>
      </c>
      <c r="G30">
        <v>6</v>
      </c>
      <c r="H30">
        <v>6</v>
      </c>
      <c r="I30" t="s">
        <v>28</v>
      </c>
      <c r="J30" t="s">
        <v>82</v>
      </c>
      <c r="K30" t="s">
        <v>28</v>
      </c>
      <c r="L30" t="str">
        <f t="shared" si="0"/>
        <v>Equal</v>
      </c>
      <c r="O30" s="6">
        <v>87</v>
      </c>
      <c r="P30" s="7"/>
      <c r="Q30" s="7"/>
      <c r="R30" s="7">
        <v>1</v>
      </c>
      <c r="S30" s="7"/>
      <c r="T30" s="7"/>
      <c r="U30" s="7"/>
      <c r="V30" s="7"/>
      <c r="W30" s="7">
        <v>1</v>
      </c>
      <c r="Y30" s="7">
        <v>1</v>
      </c>
      <c r="Z30">
        <f t="shared" si="2"/>
        <v>1198</v>
      </c>
      <c r="AA30" s="8">
        <f t="shared" si="1"/>
        <v>0.91310975609756095</v>
      </c>
      <c r="AB30" s="6">
        <v>34</v>
      </c>
      <c r="AC30" s="9"/>
      <c r="AH30" s="7"/>
    </row>
    <row r="31" spans="1:34" x14ac:dyDescent="0.25">
      <c r="A31" t="s">
        <v>12</v>
      </c>
      <c r="B31" t="s">
        <v>83</v>
      </c>
      <c r="C31" t="s">
        <v>84</v>
      </c>
      <c r="D31" t="s">
        <v>15</v>
      </c>
      <c r="E31">
        <v>836</v>
      </c>
      <c r="F31">
        <v>9</v>
      </c>
      <c r="G31">
        <v>6</v>
      </c>
      <c r="H31">
        <v>6</v>
      </c>
      <c r="I31" t="s">
        <v>16</v>
      </c>
      <c r="J31" t="s">
        <v>85</v>
      </c>
      <c r="K31" t="s">
        <v>21</v>
      </c>
      <c r="L31" t="str">
        <f t="shared" si="0"/>
        <v>Baseline</v>
      </c>
      <c r="O31" s="6">
        <v>89</v>
      </c>
      <c r="P31" s="7"/>
      <c r="Q31" s="7"/>
      <c r="R31" s="7">
        <v>1</v>
      </c>
      <c r="S31" s="7"/>
      <c r="T31" s="7"/>
      <c r="U31" s="7"/>
      <c r="V31" s="7"/>
      <c r="W31" s="7">
        <v>1</v>
      </c>
      <c r="Y31" s="7">
        <v>1</v>
      </c>
      <c r="Z31">
        <f t="shared" si="2"/>
        <v>1199</v>
      </c>
      <c r="AA31" s="8">
        <f t="shared" si="1"/>
        <v>0.91387195121951215</v>
      </c>
      <c r="AB31" s="6">
        <v>35</v>
      </c>
      <c r="AC31" s="9"/>
      <c r="AH31" s="7"/>
    </row>
    <row r="32" spans="1:34" x14ac:dyDescent="0.25">
      <c r="A32" t="s">
        <v>12</v>
      </c>
      <c r="B32" t="s">
        <v>86</v>
      </c>
      <c r="C32" t="s">
        <v>87</v>
      </c>
      <c r="D32" t="s">
        <v>15</v>
      </c>
      <c r="E32">
        <v>777</v>
      </c>
      <c r="F32">
        <v>6</v>
      </c>
      <c r="G32">
        <v>6</v>
      </c>
      <c r="H32">
        <v>6</v>
      </c>
      <c r="I32" t="s">
        <v>31</v>
      </c>
      <c r="J32" t="s">
        <v>88</v>
      </c>
      <c r="K32" t="s">
        <v>31</v>
      </c>
      <c r="L32" t="str">
        <f t="shared" si="0"/>
        <v>Equal</v>
      </c>
      <c r="O32" s="6">
        <v>93</v>
      </c>
      <c r="P32" s="7"/>
      <c r="Q32" s="7"/>
      <c r="R32" s="7"/>
      <c r="S32" s="7"/>
      <c r="T32" s="7"/>
      <c r="U32" s="7"/>
      <c r="V32" s="7">
        <v>1</v>
      </c>
      <c r="W32" s="7">
        <v>1</v>
      </c>
      <c r="Y32" s="7">
        <v>1</v>
      </c>
      <c r="Z32">
        <f t="shared" si="2"/>
        <v>1200</v>
      </c>
      <c r="AA32" s="8">
        <f t="shared" si="1"/>
        <v>0.91463414634146345</v>
      </c>
      <c r="AB32" s="6">
        <v>36</v>
      </c>
      <c r="AC32" s="9"/>
      <c r="AH32" s="7"/>
    </row>
    <row r="33" spans="1:34" x14ac:dyDescent="0.25">
      <c r="A33" t="s">
        <v>12</v>
      </c>
      <c r="B33" t="s">
        <v>89</v>
      </c>
      <c r="C33" t="s">
        <v>90</v>
      </c>
      <c r="D33" t="s">
        <v>15</v>
      </c>
      <c r="E33">
        <v>1504</v>
      </c>
      <c r="F33">
        <v>6</v>
      </c>
      <c r="G33">
        <v>6</v>
      </c>
      <c r="H33">
        <v>6</v>
      </c>
      <c r="I33" t="s">
        <v>16</v>
      </c>
      <c r="J33" t="s">
        <v>91</v>
      </c>
      <c r="K33" t="s">
        <v>18</v>
      </c>
      <c r="L33" t="str">
        <f t="shared" si="0"/>
        <v>Equal</v>
      </c>
      <c r="O33" s="6">
        <v>95</v>
      </c>
      <c r="P33" s="7"/>
      <c r="Q33" s="7"/>
      <c r="R33" s="7"/>
      <c r="S33" s="7"/>
      <c r="T33" s="7"/>
      <c r="U33" s="7">
        <v>1</v>
      </c>
      <c r="V33" s="7"/>
      <c r="W33" s="7">
        <v>1</v>
      </c>
      <c r="Y33" s="7">
        <v>4</v>
      </c>
      <c r="Z33">
        <f t="shared" si="2"/>
        <v>1204</v>
      </c>
      <c r="AA33" s="8">
        <f t="shared" si="1"/>
        <v>0.91768292682926833</v>
      </c>
      <c r="AB33" s="6">
        <v>37</v>
      </c>
      <c r="AC33" s="9"/>
      <c r="AH33" s="7"/>
    </row>
    <row r="34" spans="1:34" x14ac:dyDescent="0.25">
      <c r="A34" t="s">
        <v>12</v>
      </c>
      <c r="B34">
        <v>685771</v>
      </c>
      <c r="C34" t="s">
        <v>92</v>
      </c>
      <c r="D34" t="s">
        <v>15</v>
      </c>
      <c r="E34">
        <v>810</v>
      </c>
      <c r="F34">
        <v>6</v>
      </c>
      <c r="G34">
        <v>6</v>
      </c>
      <c r="H34">
        <v>6</v>
      </c>
      <c r="I34" t="s">
        <v>31</v>
      </c>
      <c r="J34" t="s">
        <v>93</v>
      </c>
      <c r="K34" t="s">
        <v>31</v>
      </c>
      <c r="L34" t="str">
        <f t="shared" si="0"/>
        <v>Equal</v>
      </c>
      <c r="O34" s="6">
        <v>97</v>
      </c>
      <c r="P34" s="7"/>
      <c r="Q34" s="7"/>
      <c r="R34" s="7">
        <v>1</v>
      </c>
      <c r="S34" s="7"/>
      <c r="T34" s="7"/>
      <c r="U34" s="7"/>
      <c r="V34" s="7"/>
      <c r="W34" s="7">
        <v>1</v>
      </c>
      <c r="Y34" s="7">
        <v>5</v>
      </c>
      <c r="Z34">
        <f t="shared" si="2"/>
        <v>1209</v>
      </c>
      <c r="AA34" s="8">
        <f t="shared" si="1"/>
        <v>0.9214939024390244</v>
      </c>
      <c r="AB34" s="6">
        <v>38</v>
      </c>
      <c r="AC34" s="9"/>
      <c r="AH34" s="7"/>
    </row>
    <row r="35" spans="1:34" x14ac:dyDescent="0.25">
      <c r="A35" t="s">
        <v>12</v>
      </c>
      <c r="B35">
        <v>597814</v>
      </c>
      <c r="C35" t="s">
        <v>94</v>
      </c>
      <c r="D35" t="s">
        <v>15</v>
      </c>
      <c r="E35">
        <v>480</v>
      </c>
      <c r="F35">
        <v>6</v>
      </c>
      <c r="G35">
        <v>6</v>
      </c>
      <c r="H35">
        <v>6</v>
      </c>
      <c r="I35" t="s">
        <v>31</v>
      </c>
      <c r="J35" t="s">
        <v>57</v>
      </c>
      <c r="K35" t="s">
        <v>31</v>
      </c>
      <c r="L35" t="str">
        <f t="shared" si="0"/>
        <v>Equal</v>
      </c>
      <c r="O35" s="6">
        <v>99</v>
      </c>
      <c r="P35" s="7"/>
      <c r="Q35" s="7"/>
      <c r="R35" s="7">
        <v>2</v>
      </c>
      <c r="S35" s="7"/>
      <c r="T35" s="7"/>
      <c r="U35" s="7"/>
      <c r="V35" s="7"/>
      <c r="W35" s="7">
        <v>2</v>
      </c>
      <c r="Y35" s="7">
        <v>7</v>
      </c>
      <c r="Z35">
        <f t="shared" si="2"/>
        <v>1216</v>
      </c>
      <c r="AA35" s="8">
        <f t="shared" si="1"/>
        <v>0.92682926829268297</v>
      </c>
      <c r="AB35" s="6">
        <v>42</v>
      </c>
      <c r="AC35" s="9"/>
      <c r="AH35" s="7"/>
    </row>
    <row r="36" spans="1:34" x14ac:dyDescent="0.25">
      <c r="A36" t="s">
        <v>12</v>
      </c>
      <c r="B36" t="s">
        <v>95</v>
      </c>
      <c r="C36" t="s">
        <v>96</v>
      </c>
      <c r="D36" t="s">
        <v>15</v>
      </c>
      <c r="E36">
        <v>58</v>
      </c>
      <c r="F36">
        <v>6</v>
      </c>
      <c r="G36">
        <v>6</v>
      </c>
      <c r="H36">
        <v>6</v>
      </c>
      <c r="I36" t="s">
        <v>29</v>
      </c>
      <c r="J36" t="s">
        <v>71</v>
      </c>
      <c r="K36" t="s">
        <v>29</v>
      </c>
      <c r="L36" t="str">
        <f t="shared" si="0"/>
        <v>Equal</v>
      </c>
      <c r="O36" s="6">
        <v>100</v>
      </c>
      <c r="P36" s="7"/>
      <c r="Q36" s="7"/>
      <c r="R36" s="7">
        <v>1</v>
      </c>
      <c r="S36" s="7"/>
      <c r="T36" s="7"/>
      <c r="U36" s="7"/>
      <c r="V36" s="7"/>
      <c r="W36" s="7">
        <v>1</v>
      </c>
      <c r="Y36" s="7">
        <v>3</v>
      </c>
      <c r="Z36">
        <f t="shared" si="2"/>
        <v>1219</v>
      </c>
      <c r="AA36" s="8">
        <f t="shared" si="1"/>
        <v>0.92911585365853655</v>
      </c>
      <c r="AB36" s="6">
        <v>44</v>
      </c>
      <c r="AC36" s="9"/>
      <c r="AH36" s="7"/>
    </row>
    <row r="37" spans="1:34" x14ac:dyDescent="0.25">
      <c r="A37" t="s">
        <v>12</v>
      </c>
      <c r="B37" t="s">
        <v>97</v>
      </c>
      <c r="C37" t="s">
        <v>98</v>
      </c>
      <c r="D37" t="s">
        <v>99</v>
      </c>
      <c r="E37">
        <v>1284</v>
      </c>
      <c r="F37">
        <v>6</v>
      </c>
      <c r="G37">
        <v>6</v>
      </c>
      <c r="H37">
        <v>6</v>
      </c>
      <c r="I37" t="s">
        <v>29</v>
      </c>
      <c r="J37" t="s">
        <v>71</v>
      </c>
      <c r="K37" t="s">
        <v>29</v>
      </c>
      <c r="L37" t="str">
        <f t="shared" si="0"/>
        <v>Equal</v>
      </c>
      <c r="O37" s="6">
        <v>108</v>
      </c>
      <c r="P37" s="7"/>
      <c r="Q37" s="7"/>
      <c r="R37" s="7">
        <v>1</v>
      </c>
      <c r="S37" s="7"/>
      <c r="T37" s="7"/>
      <c r="U37" s="7"/>
      <c r="V37" s="7"/>
      <c r="W37" s="7">
        <v>1</v>
      </c>
      <c r="Y37" s="7">
        <v>3</v>
      </c>
      <c r="Z37">
        <f t="shared" si="2"/>
        <v>1222</v>
      </c>
      <c r="AA37" s="8">
        <f t="shared" si="1"/>
        <v>0.93140243902439024</v>
      </c>
      <c r="AB37" s="6">
        <v>45</v>
      </c>
      <c r="AC37" s="9"/>
      <c r="AH37" s="7"/>
    </row>
    <row r="38" spans="1:34" x14ac:dyDescent="0.25">
      <c r="A38" t="s">
        <v>12</v>
      </c>
      <c r="B38" t="s">
        <v>100</v>
      </c>
      <c r="C38" t="s">
        <v>101</v>
      </c>
      <c r="D38" t="s">
        <v>15</v>
      </c>
      <c r="E38">
        <v>594</v>
      </c>
      <c r="F38">
        <v>6</v>
      </c>
      <c r="G38">
        <v>6</v>
      </c>
      <c r="H38">
        <v>6</v>
      </c>
      <c r="I38" t="s">
        <v>31</v>
      </c>
      <c r="J38" t="s">
        <v>102</v>
      </c>
      <c r="K38" t="s">
        <v>31</v>
      </c>
      <c r="L38" t="str">
        <f t="shared" si="0"/>
        <v>Equal</v>
      </c>
      <c r="O38" s="6">
        <v>115</v>
      </c>
      <c r="P38" s="7"/>
      <c r="Q38" s="7"/>
      <c r="R38" s="7">
        <v>1</v>
      </c>
      <c r="S38" s="7"/>
      <c r="T38" s="7"/>
      <c r="U38" s="7"/>
      <c r="V38" s="7"/>
      <c r="W38" s="7">
        <v>1</v>
      </c>
      <c r="Y38" s="7">
        <v>7</v>
      </c>
      <c r="Z38">
        <f t="shared" si="2"/>
        <v>1229</v>
      </c>
      <c r="AA38" s="8">
        <f t="shared" si="1"/>
        <v>0.93673780487804881</v>
      </c>
      <c r="AB38" s="6">
        <v>46</v>
      </c>
      <c r="AC38" s="9"/>
      <c r="AH38" s="7"/>
    </row>
    <row r="39" spans="1:34" x14ac:dyDescent="0.25">
      <c r="A39" t="s">
        <v>12</v>
      </c>
      <c r="B39" t="s">
        <v>103</v>
      </c>
      <c r="C39" t="s">
        <v>104</v>
      </c>
      <c r="D39" t="s">
        <v>15</v>
      </c>
      <c r="E39">
        <v>219</v>
      </c>
      <c r="F39">
        <v>6</v>
      </c>
      <c r="G39">
        <v>6</v>
      </c>
      <c r="H39">
        <v>6</v>
      </c>
      <c r="I39" t="s">
        <v>16</v>
      </c>
      <c r="J39" t="s">
        <v>91</v>
      </c>
      <c r="K39" t="s">
        <v>18</v>
      </c>
      <c r="L39" t="str">
        <f t="shared" si="0"/>
        <v>Equal</v>
      </c>
      <c r="O39" s="6">
        <v>121</v>
      </c>
      <c r="P39" s="7"/>
      <c r="Q39" s="7"/>
      <c r="R39" s="7"/>
      <c r="S39" s="7"/>
      <c r="T39" s="7"/>
      <c r="U39" s="7">
        <v>1</v>
      </c>
      <c r="V39" s="7"/>
      <c r="W39" s="7">
        <v>1</v>
      </c>
      <c r="Y39" s="7">
        <v>1</v>
      </c>
      <c r="Z39">
        <f t="shared" si="2"/>
        <v>1230</v>
      </c>
      <c r="AA39" s="8">
        <f t="shared" si="1"/>
        <v>0.9375</v>
      </c>
      <c r="AB39" s="6">
        <v>47</v>
      </c>
      <c r="AC39" s="9"/>
      <c r="AH39" s="7"/>
    </row>
    <row r="40" spans="1:34" x14ac:dyDescent="0.25">
      <c r="A40" t="s">
        <v>12</v>
      </c>
      <c r="B40">
        <v>578052</v>
      </c>
      <c r="C40" t="s">
        <v>105</v>
      </c>
      <c r="D40" t="s">
        <v>15</v>
      </c>
      <c r="E40">
        <v>1594</v>
      </c>
      <c r="F40">
        <v>6</v>
      </c>
      <c r="G40">
        <v>6</v>
      </c>
      <c r="H40">
        <v>6</v>
      </c>
      <c r="I40" t="s">
        <v>16</v>
      </c>
      <c r="J40" t="s">
        <v>25</v>
      </c>
      <c r="K40" t="s">
        <v>26</v>
      </c>
      <c r="L40" t="str">
        <f t="shared" si="0"/>
        <v>Equal</v>
      </c>
      <c r="O40" s="6">
        <v>133</v>
      </c>
      <c r="P40" s="7"/>
      <c r="Q40" s="7"/>
      <c r="R40" s="7">
        <v>1</v>
      </c>
      <c r="S40" s="7"/>
      <c r="T40" s="7"/>
      <c r="U40" s="7"/>
      <c r="V40" s="7"/>
      <c r="W40" s="7">
        <v>1</v>
      </c>
      <c r="Y40" s="7">
        <v>5</v>
      </c>
      <c r="Z40">
        <f t="shared" si="2"/>
        <v>1235</v>
      </c>
      <c r="AA40" s="8">
        <f t="shared" si="1"/>
        <v>0.94131097560975607</v>
      </c>
      <c r="AB40" s="6">
        <v>48</v>
      </c>
      <c r="AC40" s="9"/>
      <c r="AH40" s="7"/>
    </row>
    <row r="41" spans="1:34" x14ac:dyDescent="0.25">
      <c r="A41" t="s">
        <v>12</v>
      </c>
      <c r="B41">
        <v>951097</v>
      </c>
      <c r="C41" t="s">
        <v>106</v>
      </c>
      <c r="D41" t="s">
        <v>15</v>
      </c>
      <c r="E41">
        <v>945</v>
      </c>
      <c r="F41">
        <v>6</v>
      </c>
      <c r="G41">
        <v>6</v>
      </c>
      <c r="H41">
        <v>6</v>
      </c>
      <c r="I41" t="s">
        <v>31</v>
      </c>
      <c r="J41" t="s">
        <v>57</v>
      </c>
      <c r="K41" t="s">
        <v>31</v>
      </c>
      <c r="L41" t="str">
        <f t="shared" si="0"/>
        <v>Equal</v>
      </c>
      <c r="O41" s="6">
        <v>136</v>
      </c>
      <c r="P41" s="7"/>
      <c r="Q41" s="7"/>
      <c r="R41" s="7">
        <v>1</v>
      </c>
      <c r="S41" s="7"/>
      <c r="T41" s="7"/>
      <c r="U41" s="7"/>
      <c r="V41" s="7"/>
      <c r="W41" s="7">
        <v>1</v>
      </c>
      <c r="Y41" s="7">
        <v>11</v>
      </c>
      <c r="Z41">
        <f t="shared" si="2"/>
        <v>1246</v>
      </c>
      <c r="AA41" s="8">
        <f t="shared" si="1"/>
        <v>0.94969512195121952</v>
      </c>
      <c r="AB41" s="6">
        <v>49</v>
      </c>
      <c r="AC41" s="9"/>
      <c r="AH41" s="7"/>
    </row>
    <row r="42" spans="1:34" x14ac:dyDescent="0.25">
      <c r="A42" t="s">
        <v>12</v>
      </c>
      <c r="B42">
        <v>638533</v>
      </c>
      <c r="C42" t="s">
        <v>107</v>
      </c>
      <c r="D42" t="s">
        <v>15</v>
      </c>
      <c r="E42">
        <v>1643</v>
      </c>
      <c r="F42">
        <v>6</v>
      </c>
      <c r="G42">
        <v>6</v>
      </c>
      <c r="H42">
        <v>6</v>
      </c>
      <c r="I42" t="s">
        <v>16</v>
      </c>
      <c r="J42" t="s">
        <v>36</v>
      </c>
      <c r="K42" t="s">
        <v>21</v>
      </c>
      <c r="L42" t="str">
        <f t="shared" si="0"/>
        <v>Equal</v>
      </c>
      <c r="O42" s="6">
        <v>146</v>
      </c>
      <c r="P42" s="7"/>
      <c r="Q42" s="7">
        <v>1</v>
      </c>
      <c r="R42" s="7"/>
      <c r="S42" s="7"/>
      <c r="T42" s="7"/>
      <c r="U42" s="7">
        <v>1</v>
      </c>
      <c r="V42" s="7"/>
      <c r="W42" s="7">
        <v>2</v>
      </c>
      <c r="Y42" s="7">
        <v>1</v>
      </c>
      <c r="Z42">
        <f t="shared" si="2"/>
        <v>1247</v>
      </c>
      <c r="AA42" s="8">
        <f t="shared" si="1"/>
        <v>0.95045731707317072</v>
      </c>
      <c r="AB42" s="6">
        <v>50</v>
      </c>
      <c r="AC42" s="9"/>
      <c r="AH42" s="7"/>
    </row>
    <row r="43" spans="1:34" x14ac:dyDescent="0.25">
      <c r="A43" t="s">
        <v>12</v>
      </c>
      <c r="B43" t="s">
        <v>108</v>
      </c>
      <c r="C43" t="s">
        <v>109</v>
      </c>
      <c r="D43" t="s">
        <v>15</v>
      </c>
      <c r="E43">
        <v>130</v>
      </c>
      <c r="F43">
        <v>6</v>
      </c>
      <c r="G43">
        <v>6</v>
      </c>
      <c r="H43">
        <v>6</v>
      </c>
      <c r="I43" t="s">
        <v>16</v>
      </c>
      <c r="J43" t="s">
        <v>25</v>
      </c>
      <c r="K43" t="s">
        <v>26</v>
      </c>
      <c r="L43" t="str">
        <f t="shared" si="0"/>
        <v>Equal</v>
      </c>
      <c r="O43" s="6">
        <v>149</v>
      </c>
      <c r="P43" s="7"/>
      <c r="Q43" s="7">
        <v>2</v>
      </c>
      <c r="R43" s="7"/>
      <c r="S43" s="7"/>
      <c r="T43" s="7"/>
      <c r="U43" s="7">
        <v>2</v>
      </c>
      <c r="V43" s="7"/>
      <c r="W43" s="7">
        <v>4</v>
      </c>
      <c r="Y43" s="7">
        <v>1</v>
      </c>
      <c r="Z43">
        <f t="shared" si="2"/>
        <v>1248</v>
      </c>
      <c r="AA43" s="8">
        <f t="shared" si="1"/>
        <v>0.95121951219512191</v>
      </c>
      <c r="AB43" s="6">
        <v>51</v>
      </c>
      <c r="AC43" s="9"/>
      <c r="AH43" s="7"/>
    </row>
    <row r="44" spans="1:34" x14ac:dyDescent="0.25">
      <c r="A44" t="s">
        <v>12</v>
      </c>
      <c r="B44">
        <v>1127404</v>
      </c>
      <c r="C44" t="s">
        <v>110</v>
      </c>
      <c r="D44" t="s">
        <v>15</v>
      </c>
      <c r="E44">
        <v>833</v>
      </c>
      <c r="F44">
        <v>6</v>
      </c>
      <c r="G44">
        <v>6</v>
      </c>
      <c r="H44">
        <v>6</v>
      </c>
      <c r="I44" t="s">
        <v>28</v>
      </c>
      <c r="J44" t="s">
        <v>82</v>
      </c>
      <c r="K44" t="s">
        <v>28</v>
      </c>
      <c r="L44" t="str">
        <f t="shared" si="0"/>
        <v>Equal</v>
      </c>
      <c r="O44" s="6">
        <v>150</v>
      </c>
      <c r="P44" s="7"/>
      <c r="Q44" s="7"/>
      <c r="R44" s="7">
        <v>1</v>
      </c>
      <c r="S44" s="7"/>
      <c r="T44" s="7"/>
      <c r="U44" s="7"/>
      <c r="V44" s="7"/>
      <c r="W44" s="7">
        <v>1</v>
      </c>
      <c r="Y44" s="7">
        <v>2</v>
      </c>
      <c r="Z44">
        <f t="shared" si="2"/>
        <v>1250</v>
      </c>
      <c r="AA44" s="8">
        <f t="shared" si="1"/>
        <v>0.9527439024390244</v>
      </c>
      <c r="AB44" s="6">
        <v>53</v>
      </c>
      <c r="AC44" s="9"/>
      <c r="AH44" s="7"/>
    </row>
    <row r="45" spans="1:34" x14ac:dyDescent="0.25">
      <c r="A45" t="s">
        <v>12</v>
      </c>
      <c r="B45" t="s">
        <v>111</v>
      </c>
      <c r="C45" t="s">
        <v>112</v>
      </c>
      <c r="D45" t="s">
        <v>15</v>
      </c>
      <c r="E45">
        <v>1028</v>
      </c>
      <c r="F45">
        <v>6</v>
      </c>
      <c r="G45">
        <v>6</v>
      </c>
      <c r="H45">
        <v>6</v>
      </c>
      <c r="I45" t="s">
        <v>28</v>
      </c>
      <c r="J45" t="s">
        <v>82</v>
      </c>
      <c r="K45" t="s">
        <v>28</v>
      </c>
      <c r="L45" t="str">
        <f t="shared" si="0"/>
        <v>Equal</v>
      </c>
      <c r="O45" s="6">
        <v>237</v>
      </c>
      <c r="P45" s="7"/>
      <c r="Q45" s="7">
        <v>1</v>
      </c>
      <c r="R45" s="7"/>
      <c r="S45" s="7"/>
      <c r="T45" s="7"/>
      <c r="U45" s="7"/>
      <c r="V45" s="7"/>
      <c r="W45" s="7">
        <v>1</v>
      </c>
      <c r="Y45" s="7">
        <v>1</v>
      </c>
      <c r="Z45">
        <f t="shared" si="2"/>
        <v>1251</v>
      </c>
      <c r="AA45" s="8">
        <f t="shared" si="1"/>
        <v>0.9535060975609756</v>
      </c>
      <c r="AB45" s="6">
        <v>54</v>
      </c>
      <c r="AC45" s="9"/>
      <c r="AH45" s="7"/>
    </row>
    <row r="46" spans="1:34" x14ac:dyDescent="0.25">
      <c r="A46" t="s">
        <v>12</v>
      </c>
      <c r="B46" t="s">
        <v>113</v>
      </c>
      <c r="C46" t="s">
        <v>112</v>
      </c>
      <c r="D46" t="s">
        <v>15</v>
      </c>
      <c r="E46">
        <v>569</v>
      </c>
      <c r="F46">
        <v>6</v>
      </c>
      <c r="G46">
        <v>6</v>
      </c>
      <c r="H46">
        <v>6</v>
      </c>
      <c r="I46" t="s">
        <v>29</v>
      </c>
      <c r="J46" t="s">
        <v>45</v>
      </c>
      <c r="K46" t="s">
        <v>29</v>
      </c>
      <c r="L46" t="str">
        <f t="shared" si="0"/>
        <v>Equal</v>
      </c>
      <c r="O46" s="6" t="s">
        <v>33</v>
      </c>
      <c r="P46" s="7">
        <v>8</v>
      </c>
      <c r="Q46" s="7">
        <v>16</v>
      </c>
      <c r="R46" s="7">
        <v>20</v>
      </c>
      <c r="S46" s="7">
        <v>1</v>
      </c>
      <c r="T46" s="7">
        <v>3</v>
      </c>
      <c r="U46" s="7">
        <v>14</v>
      </c>
      <c r="V46" s="7">
        <v>1</v>
      </c>
      <c r="W46" s="7">
        <v>63</v>
      </c>
      <c r="Y46" s="7">
        <v>2</v>
      </c>
      <c r="Z46">
        <f t="shared" si="2"/>
        <v>1253</v>
      </c>
      <c r="AA46" s="8">
        <f t="shared" si="1"/>
        <v>0.95503048780487809</v>
      </c>
      <c r="AB46" s="6">
        <v>55</v>
      </c>
      <c r="AC46" s="9"/>
      <c r="AH46" s="7"/>
    </row>
    <row r="47" spans="1:34" x14ac:dyDescent="0.25">
      <c r="A47" t="s">
        <v>12</v>
      </c>
      <c r="B47" t="s">
        <v>114</v>
      </c>
      <c r="C47" t="s">
        <v>115</v>
      </c>
      <c r="D47" t="s">
        <v>15</v>
      </c>
      <c r="E47">
        <v>170</v>
      </c>
      <c r="F47">
        <v>6</v>
      </c>
      <c r="G47">
        <v>6</v>
      </c>
      <c r="H47">
        <v>6</v>
      </c>
      <c r="I47" t="s">
        <v>16</v>
      </c>
      <c r="J47" t="s">
        <v>85</v>
      </c>
      <c r="K47" t="s">
        <v>21</v>
      </c>
      <c r="L47" t="str">
        <f t="shared" si="0"/>
        <v>Equal</v>
      </c>
      <c r="Y47" s="7">
        <v>2</v>
      </c>
      <c r="Z47">
        <f t="shared" si="2"/>
        <v>1255</v>
      </c>
      <c r="AA47" s="8">
        <f t="shared" si="1"/>
        <v>0.95655487804878048</v>
      </c>
      <c r="AB47" s="6">
        <v>57</v>
      </c>
      <c r="AC47" s="9"/>
      <c r="AH47" s="7"/>
    </row>
    <row r="48" spans="1:34" x14ac:dyDescent="0.25">
      <c r="A48" t="s">
        <v>12</v>
      </c>
      <c r="B48">
        <v>657642</v>
      </c>
      <c r="C48" t="s">
        <v>116</v>
      </c>
      <c r="D48" t="s">
        <v>15</v>
      </c>
      <c r="E48">
        <v>568</v>
      </c>
      <c r="F48">
        <v>6</v>
      </c>
      <c r="G48">
        <v>6</v>
      </c>
      <c r="H48">
        <v>6</v>
      </c>
      <c r="I48" t="s">
        <v>16</v>
      </c>
      <c r="J48" t="s">
        <v>36</v>
      </c>
      <c r="K48" t="s">
        <v>21</v>
      </c>
      <c r="L48" t="str">
        <f t="shared" si="0"/>
        <v>Equal</v>
      </c>
      <c r="Y48" s="7">
        <v>3</v>
      </c>
      <c r="Z48">
        <f t="shared" si="2"/>
        <v>1258</v>
      </c>
      <c r="AA48" s="8">
        <f t="shared" si="1"/>
        <v>0.95884146341463417</v>
      </c>
      <c r="AB48" s="6">
        <v>58</v>
      </c>
      <c r="AC48" s="9"/>
      <c r="AH48" s="7"/>
    </row>
    <row r="49" spans="1:34" x14ac:dyDescent="0.25">
      <c r="A49" t="s">
        <v>12</v>
      </c>
      <c r="B49">
        <v>985413</v>
      </c>
      <c r="C49" t="s">
        <v>117</v>
      </c>
      <c r="D49" t="s">
        <v>15</v>
      </c>
      <c r="E49">
        <v>950</v>
      </c>
      <c r="F49">
        <v>6</v>
      </c>
      <c r="G49">
        <v>6</v>
      </c>
      <c r="H49">
        <v>6</v>
      </c>
      <c r="I49" t="s">
        <v>16</v>
      </c>
      <c r="J49" t="s">
        <v>25</v>
      </c>
      <c r="K49" t="s">
        <v>26</v>
      </c>
      <c r="L49" t="str">
        <f t="shared" si="0"/>
        <v>Equal</v>
      </c>
      <c r="Y49" s="7">
        <v>1</v>
      </c>
      <c r="Z49">
        <f t="shared" si="2"/>
        <v>1259</v>
      </c>
      <c r="AA49" s="8">
        <f t="shared" si="1"/>
        <v>0.95960365853658536</v>
      </c>
      <c r="AB49" s="6">
        <v>62</v>
      </c>
      <c r="AC49" s="9"/>
      <c r="AH49" s="7"/>
    </row>
    <row r="50" spans="1:34" x14ac:dyDescent="0.25">
      <c r="A50" t="s">
        <v>12</v>
      </c>
      <c r="B50">
        <v>656563</v>
      </c>
      <c r="C50" t="s">
        <v>118</v>
      </c>
      <c r="D50" t="s">
        <v>15</v>
      </c>
      <c r="E50">
        <v>623</v>
      </c>
      <c r="F50">
        <v>6</v>
      </c>
      <c r="G50">
        <v>6</v>
      </c>
      <c r="H50">
        <v>6</v>
      </c>
      <c r="I50" t="s">
        <v>31</v>
      </c>
      <c r="J50" t="s">
        <v>119</v>
      </c>
      <c r="K50" t="s">
        <v>31</v>
      </c>
      <c r="L50" t="str">
        <f t="shared" si="0"/>
        <v>Equal</v>
      </c>
      <c r="Y50" s="7">
        <v>1</v>
      </c>
      <c r="Z50">
        <f t="shared" si="2"/>
        <v>1260</v>
      </c>
      <c r="AA50" s="8">
        <f t="shared" si="1"/>
        <v>0.96036585365853655</v>
      </c>
      <c r="AB50" s="6">
        <v>63</v>
      </c>
      <c r="AC50" s="9"/>
      <c r="AH50" s="7"/>
    </row>
    <row r="51" spans="1:34" x14ac:dyDescent="0.25">
      <c r="A51" t="s">
        <v>12</v>
      </c>
      <c r="B51">
        <v>664459</v>
      </c>
      <c r="C51" t="s">
        <v>120</v>
      </c>
      <c r="D51" t="s">
        <v>15</v>
      </c>
      <c r="E51">
        <v>286</v>
      </c>
      <c r="F51">
        <v>6</v>
      </c>
      <c r="G51">
        <v>6</v>
      </c>
      <c r="H51">
        <v>6</v>
      </c>
      <c r="I51" t="s">
        <v>30</v>
      </c>
      <c r="J51" t="s">
        <v>78</v>
      </c>
      <c r="K51" t="s">
        <v>30</v>
      </c>
      <c r="L51" t="str">
        <f t="shared" si="0"/>
        <v>Equal</v>
      </c>
      <c r="Y51" s="7">
        <v>4</v>
      </c>
      <c r="Z51">
        <f t="shared" si="2"/>
        <v>1264</v>
      </c>
      <c r="AA51" s="8">
        <f t="shared" si="1"/>
        <v>0.96341463414634143</v>
      </c>
      <c r="AB51" s="6">
        <v>64</v>
      </c>
      <c r="AC51" s="9"/>
      <c r="AH51" s="7"/>
    </row>
    <row r="52" spans="1:34" x14ac:dyDescent="0.25">
      <c r="A52" t="s">
        <v>12</v>
      </c>
      <c r="B52">
        <v>292202</v>
      </c>
      <c r="C52" t="s">
        <v>121</v>
      </c>
      <c r="D52" t="s">
        <v>15</v>
      </c>
      <c r="E52">
        <v>1415</v>
      </c>
      <c r="F52">
        <v>6</v>
      </c>
      <c r="G52">
        <v>6</v>
      </c>
      <c r="H52">
        <v>6</v>
      </c>
      <c r="I52" t="s">
        <v>29</v>
      </c>
      <c r="J52" t="s">
        <v>122</v>
      </c>
      <c r="K52" t="s">
        <v>29</v>
      </c>
      <c r="L52" t="str">
        <f t="shared" si="0"/>
        <v>Equal</v>
      </c>
      <c r="Y52" s="7">
        <v>3</v>
      </c>
      <c r="Z52">
        <f t="shared" si="2"/>
        <v>1267</v>
      </c>
      <c r="AA52" s="8">
        <f t="shared" si="1"/>
        <v>0.96570121951219512</v>
      </c>
      <c r="AB52" s="6">
        <v>66</v>
      </c>
      <c r="AC52" s="9"/>
      <c r="AH52" s="7"/>
    </row>
    <row r="53" spans="1:34" x14ac:dyDescent="0.25">
      <c r="A53" t="s">
        <v>12</v>
      </c>
      <c r="B53" t="s">
        <v>123</v>
      </c>
      <c r="C53" t="s">
        <v>124</v>
      </c>
      <c r="D53" t="s">
        <v>15</v>
      </c>
      <c r="E53">
        <v>353</v>
      </c>
      <c r="F53">
        <v>6</v>
      </c>
      <c r="G53">
        <v>6</v>
      </c>
      <c r="H53">
        <v>6</v>
      </c>
      <c r="I53" t="s">
        <v>16</v>
      </c>
      <c r="J53" t="s">
        <v>91</v>
      </c>
      <c r="K53" t="s">
        <v>18</v>
      </c>
      <c r="L53" t="str">
        <f t="shared" si="0"/>
        <v>Equal</v>
      </c>
      <c r="Y53" s="7">
        <v>3</v>
      </c>
      <c r="Z53">
        <f t="shared" si="2"/>
        <v>1270</v>
      </c>
      <c r="AA53" s="8">
        <f t="shared" si="1"/>
        <v>0.96798780487804881</v>
      </c>
      <c r="AB53" s="6">
        <v>67</v>
      </c>
      <c r="AC53" s="9"/>
      <c r="AH53" s="7"/>
    </row>
    <row r="54" spans="1:34" x14ac:dyDescent="0.25">
      <c r="A54" t="s">
        <v>12</v>
      </c>
      <c r="B54" t="s">
        <v>125</v>
      </c>
      <c r="C54" t="s">
        <v>126</v>
      </c>
      <c r="D54" t="s">
        <v>15</v>
      </c>
      <c r="E54">
        <v>908</v>
      </c>
      <c r="F54">
        <v>6</v>
      </c>
      <c r="G54">
        <v>6</v>
      </c>
      <c r="H54">
        <v>6</v>
      </c>
      <c r="I54" t="s">
        <v>16</v>
      </c>
      <c r="J54" t="s">
        <v>91</v>
      </c>
      <c r="K54" t="s">
        <v>18</v>
      </c>
      <c r="L54" t="str">
        <f t="shared" si="0"/>
        <v>Equal</v>
      </c>
      <c r="Y54" s="7">
        <v>1</v>
      </c>
      <c r="Z54">
        <f t="shared" si="2"/>
        <v>1271</v>
      </c>
      <c r="AA54" s="8">
        <f t="shared" si="1"/>
        <v>0.96875</v>
      </c>
      <c r="AB54" s="6">
        <v>68</v>
      </c>
      <c r="AC54" s="9"/>
      <c r="AH54" s="7"/>
    </row>
    <row r="55" spans="1:34" x14ac:dyDescent="0.25">
      <c r="A55" t="s">
        <v>12</v>
      </c>
      <c r="B55">
        <v>1255730</v>
      </c>
      <c r="C55" t="s">
        <v>127</v>
      </c>
      <c r="D55" t="s">
        <v>15</v>
      </c>
      <c r="E55">
        <v>1083</v>
      </c>
      <c r="F55">
        <v>6</v>
      </c>
      <c r="G55">
        <v>6</v>
      </c>
      <c r="H55">
        <v>6</v>
      </c>
      <c r="I55" t="s">
        <v>31</v>
      </c>
      <c r="J55" t="s">
        <v>128</v>
      </c>
      <c r="K55" t="s">
        <v>31</v>
      </c>
      <c r="L55" t="str">
        <f t="shared" si="0"/>
        <v>Equal</v>
      </c>
      <c r="Y55" s="7">
        <v>1</v>
      </c>
      <c r="Z55">
        <f t="shared" si="2"/>
        <v>1272</v>
      </c>
      <c r="AA55" s="8">
        <f t="shared" si="1"/>
        <v>0.96951219512195119</v>
      </c>
      <c r="AB55" s="6">
        <v>71</v>
      </c>
      <c r="AC55" s="9"/>
      <c r="AH55" s="7"/>
    </row>
    <row r="56" spans="1:34" x14ac:dyDescent="0.25">
      <c r="A56" t="s">
        <v>12</v>
      </c>
      <c r="B56">
        <v>923218</v>
      </c>
      <c r="C56" t="s">
        <v>129</v>
      </c>
      <c r="D56" t="s">
        <v>15</v>
      </c>
      <c r="E56">
        <v>915</v>
      </c>
      <c r="F56">
        <v>6</v>
      </c>
      <c r="G56">
        <v>6</v>
      </c>
      <c r="H56">
        <v>6</v>
      </c>
      <c r="I56" t="s">
        <v>16</v>
      </c>
      <c r="J56" t="s">
        <v>25</v>
      </c>
      <c r="K56" t="s">
        <v>26</v>
      </c>
      <c r="L56" t="str">
        <f t="shared" si="0"/>
        <v>Equal</v>
      </c>
      <c r="Y56" s="7">
        <v>2</v>
      </c>
      <c r="Z56">
        <f t="shared" si="2"/>
        <v>1274</v>
      </c>
      <c r="AA56" s="8">
        <f t="shared" si="1"/>
        <v>0.97103658536585369</v>
      </c>
      <c r="AB56" s="6">
        <v>75</v>
      </c>
      <c r="AC56" s="9"/>
      <c r="AH56" s="7"/>
    </row>
    <row r="57" spans="1:34" x14ac:dyDescent="0.25">
      <c r="A57" t="s">
        <v>12</v>
      </c>
      <c r="B57">
        <v>1089714</v>
      </c>
      <c r="C57" t="s">
        <v>130</v>
      </c>
      <c r="D57" t="s">
        <v>15</v>
      </c>
      <c r="E57">
        <v>405</v>
      </c>
      <c r="F57">
        <v>6</v>
      </c>
      <c r="G57">
        <v>6</v>
      </c>
      <c r="H57">
        <v>6</v>
      </c>
      <c r="I57" t="s">
        <v>31</v>
      </c>
      <c r="J57" t="s">
        <v>57</v>
      </c>
      <c r="K57" t="s">
        <v>31</v>
      </c>
      <c r="L57" t="str">
        <f t="shared" si="0"/>
        <v>Equal</v>
      </c>
      <c r="Y57" s="7">
        <v>1</v>
      </c>
      <c r="Z57">
        <f t="shared" si="2"/>
        <v>1275</v>
      </c>
      <c r="AA57" s="8">
        <f t="shared" si="1"/>
        <v>0.97179878048780488</v>
      </c>
      <c r="AB57" s="6">
        <v>77</v>
      </c>
      <c r="AC57" s="9"/>
      <c r="AH57" s="7"/>
    </row>
    <row r="58" spans="1:34" x14ac:dyDescent="0.25">
      <c r="A58" t="s">
        <v>12</v>
      </c>
      <c r="B58">
        <v>571236</v>
      </c>
      <c r="C58" t="s">
        <v>131</v>
      </c>
      <c r="D58" t="s">
        <v>15</v>
      </c>
      <c r="E58">
        <v>1056</v>
      </c>
      <c r="F58">
        <v>6</v>
      </c>
      <c r="G58">
        <v>6</v>
      </c>
      <c r="H58">
        <v>6</v>
      </c>
      <c r="I58" t="s">
        <v>28</v>
      </c>
      <c r="J58" t="s">
        <v>82</v>
      </c>
      <c r="K58" t="s">
        <v>28</v>
      </c>
      <c r="L58" t="str">
        <f t="shared" si="0"/>
        <v>Equal</v>
      </c>
      <c r="Y58" s="7">
        <v>1</v>
      </c>
      <c r="Z58">
        <f t="shared" si="2"/>
        <v>1276</v>
      </c>
      <c r="AA58" s="8">
        <f t="shared" si="1"/>
        <v>0.97256097560975607</v>
      </c>
      <c r="AB58" s="6">
        <v>78</v>
      </c>
      <c r="AC58" s="9"/>
      <c r="AH58" s="7"/>
    </row>
    <row r="59" spans="1:34" x14ac:dyDescent="0.25">
      <c r="A59" t="s">
        <v>12</v>
      </c>
      <c r="B59" t="s">
        <v>132</v>
      </c>
      <c r="C59" t="s">
        <v>133</v>
      </c>
      <c r="D59" t="s">
        <v>15</v>
      </c>
      <c r="E59">
        <v>208</v>
      </c>
      <c r="F59">
        <v>22</v>
      </c>
      <c r="G59">
        <v>6</v>
      </c>
      <c r="H59">
        <v>6</v>
      </c>
      <c r="I59" t="s">
        <v>16</v>
      </c>
      <c r="J59" t="s">
        <v>91</v>
      </c>
      <c r="K59" t="s">
        <v>18</v>
      </c>
      <c r="L59" t="str">
        <f t="shared" si="0"/>
        <v>Baseline</v>
      </c>
      <c r="Y59" s="7">
        <v>1</v>
      </c>
      <c r="Z59">
        <f t="shared" si="2"/>
        <v>1277</v>
      </c>
      <c r="AA59" s="8">
        <f t="shared" si="1"/>
        <v>0.97332317073170727</v>
      </c>
      <c r="AB59" s="6">
        <v>79</v>
      </c>
      <c r="AC59" s="9"/>
      <c r="AH59" s="7"/>
    </row>
    <row r="60" spans="1:34" x14ac:dyDescent="0.25">
      <c r="A60" t="s">
        <v>12</v>
      </c>
      <c r="B60" t="s">
        <v>134</v>
      </c>
      <c r="C60" t="s">
        <v>135</v>
      </c>
      <c r="D60" t="s">
        <v>15</v>
      </c>
      <c r="E60">
        <v>1478</v>
      </c>
      <c r="F60">
        <v>6</v>
      </c>
      <c r="G60">
        <v>6</v>
      </c>
      <c r="H60">
        <v>6</v>
      </c>
      <c r="I60" t="s">
        <v>16</v>
      </c>
      <c r="J60" t="s">
        <v>91</v>
      </c>
      <c r="K60" t="s">
        <v>18</v>
      </c>
      <c r="L60" t="str">
        <f t="shared" si="0"/>
        <v>Equal</v>
      </c>
      <c r="Y60" s="7">
        <v>1</v>
      </c>
      <c r="Z60">
        <f t="shared" si="2"/>
        <v>1278</v>
      </c>
      <c r="AA60" s="8">
        <f t="shared" si="1"/>
        <v>0.97408536585365857</v>
      </c>
      <c r="AB60" s="6">
        <v>84</v>
      </c>
      <c r="AC60" s="9"/>
      <c r="AH60" s="7"/>
    </row>
    <row r="61" spans="1:34" x14ac:dyDescent="0.25">
      <c r="A61" t="s">
        <v>12</v>
      </c>
      <c r="B61" t="s">
        <v>136</v>
      </c>
      <c r="C61" t="s">
        <v>137</v>
      </c>
      <c r="D61" t="s">
        <v>15</v>
      </c>
      <c r="E61">
        <v>1350</v>
      </c>
      <c r="F61">
        <v>6</v>
      </c>
      <c r="G61">
        <v>6</v>
      </c>
      <c r="H61">
        <v>6</v>
      </c>
      <c r="I61" t="s">
        <v>29</v>
      </c>
      <c r="J61" t="s">
        <v>138</v>
      </c>
      <c r="K61" t="s">
        <v>29</v>
      </c>
      <c r="L61" t="str">
        <f t="shared" si="0"/>
        <v>Equal</v>
      </c>
      <c r="Y61" s="7">
        <v>2</v>
      </c>
      <c r="Z61">
        <f t="shared" si="2"/>
        <v>1280</v>
      </c>
      <c r="AA61" s="8">
        <f t="shared" si="1"/>
        <v>0.97560975609756095</v>
      </c>
      <c r="AB61" s="6">
        <v>85</v>
      </c>
      <c r="AC61" s="9"/>
      <c r="AH61" s="7"/>
    </row>
    <row r="62" spans="1:34" x14ac:dyDescent="0.25">
      <c r="A62" t="s">
        <v>12</v>
      </c>
      <c r="B62" t="s">
        <v>139</v>
      </c>
      <c r="C62" t="s">
        <v>140</v>
      </c>
      <c r="D62" t="s">
        <v>15</v>
      </c>
      <c r="E62">
        <v>234</v>
      </c>
      <c r="F62">
        <v>6</v>
      </c>
      <c r="G62">
        <v>6</v>
      </c>
      <c r="H62">
        <v>6</v>
      </c>
      <c r="I62" t="s">
        <v>16</v>
      </c>
      <c r="J62" t="s">
        <v>91</v>
      </c>
      <c r="K62" t="s">
        <v>18</v>
      </c>
      <c r="L62" t="str">
        <f t="shared" si="0"/>
        <v>Equal</v>
      </c>
      <c r="Y62" s="7">
        <v>1</v>
      </c>
      <c r="Z62">
        <f t="shared" si="2"/>
        <v>1281</v>
      </c>
      <c r="AA62" s="8">
        <f t="shared" si="1"/>
        <v>0.97637195121951215</v>
      </c>
      <c r="AB62" s="6">
        <v>87</v>
      </c>
      <c r="AC62" s="9"/>
      <c r="AH62" s="7"/>
    </row>
    <row r="63" spans="1:34" x14ac:dyDescent="0.25">
      <c r="A63" t="s">
        <v>12</v>
      </c>
      <c r="B63" t="s">
        <v>141</v>
      </c>
      <c r="C63" t="s">
        <v>142</v>
      </c>
      <c r="D63" t="s">
        <v>15</v>
      </c>
      <c r="E63">
        <v>1253</v>
      </c>
      <c r="F63">
        <v>27</v>
      </c>
      <c r="G63">
        <v>6</v>
      </c>
      <c r="H63">
        <v>6</v>
      </c>
      <c r="I63" t="s">
        <v>16</v>
      </c>
      <c r="J63" t="s">
        <v>36</v>
      </c>
      <c r="K63" t="s">
        <v>21</v>
      </c>
      <c r="L63" t="str">
        <f t="shared" si="0"/>
        <v>Baseline</v>
      </c>
      <c r="Y63" s="7">
        <v>1</v>
      </c>
      <c r="Z63">
        <f t="shared" si="2"/>
        <v>1282</v>
      </c>
      <c r="AA63" s="8">
        <f t="shared" si="1"/>
        <v>0.97713414634146345</v>
      </c>
      <c r="AB63" s="6">
        <v>89</v>
      </c>
      <c r="AC63" s="9"/>
      <c r="AH63" s="7"/>
    </row>
    <row r="64" spans="1:34" x14ac:dyDescent="0.25">
      <c r="A64" t="s">
        <v>12</v>
      </c>
      <c r="B64">
        <v>1253891</v>
      </c>
      <c r="C64" t="s">
        <v>143</v>
      </c>
      <c r="D64" t="s">
        <v>15</v>
      </c>
      <c r="E64">
        <v>1667</v>
      </c>
      <c r="F64">
        <v>6</v>
      </c>
      <c r="G64">
        <v>6</v>
      </c>
      <c r="H64">
        <v>6</v>
      </c>
      <c r="I64" t="s">
        <v>29</v>
      </c>
      <c r="J64" t="s">
        <v>144</v>
      </c>
      <c r="K64" t="s">
        <v>29</v>
      </c>
      <c r="L64" t="str">
        <f t="shared" si="0"/>
        <v>Equal</v>
      </c>
      <c r="Y64" s="7">
        <v>1</v>
      </c>
      <c r="Z64">
        <f t="shared" si="2"/>
        <v>1283</v>
      </c>
      <c r="AA64" s="8">
        <f t="shared" si="1"/>
        <v>0.97789634146341464</v>
      </c>
      <c r="AB64" s="6">
        <v>93</v>
      </c>
      <c r="AC64" s="9"/>
      <c r="AH64" s="7"/>
    </row>
    <row r="65" spans="1:34" x14ac:dyDescent="0.25">
      <c r="A65" t="s">
        <v>12</v>
      </c>
      <c r="B65">
        <v>1229489</v>
      </c>
      <c r="C65" t="s">
        <v>145</v>
      </c>
      <c r="D65" t="s">
        <v>15</v>
      </c>
      <c r="E65">
        <v>362</v>
      </c>
      <c r="F65">
        <v>6</v>
      </c>
      <c r="G65">
        <v>6</v>
      </c>
      <c r="H65">
        <v>6</v>
      </c>
      <c r="I65" t="s">
        <v>16</v>
      </c>
      <c r="J65" t="s">
        <v>91</v>
      </c>
      <c r="K65" t="s">
        <v>18</v>
      </c>
      <c r="L65" t="str">
        <f t="shared" si="0"/>
        <v>Equal</v>
      </c>
      <c r="Y65" s="7">
        <v>1</v>
      </c>
      <c r="Z65">
        <f t="shared" si="2"/>
        <v>1284</v>
      </c>
      <c r="AA65" s="8">
        <f t="shared" si="1"/>
        <v>0.97865853658536583</v>
      </c>
      <c r="AB65" s="6">
        <v>95</v>
      </c>
      <c r="AC65" s="9"/>
      <c r="AH65" s="7"/>
    </row>
    <row r="66" spans="1:34" x14ac:dyDescent="0.25">
      <c r="A66" t="s">
        <v>12</v>
      </c>
      <c r="B66" t="s">
        <v>146</v>
      </c>
      <c r="C66" t="s">
        <v>147</v>
      </c>
      <c r="D66" t="s">
        <v>15</v>
      </c>
      <c r="E66">
        <v>967</v>
      </c>
      <c r="F66">
        <v>6</v>
      </c>
      <c r="G66">
        <v>6</v>
      </c>
      <c r="H66">
        <v>6</v>
      </c>
      <c r="I66" t="s">
        <v>31</v>
      </c>
      <c r="J66" t="s">
        <v>88</v>
      </c>
      <c r="K66" t="s">
        <v>31</v>
      </c>
      <c r="L66" t="str">
        <f t="shared" ref="L66:L129" si="3">IF(F66=G66, "Equal", IF(F66&gt;G66, "Baseline", "Vessel"))</f>
        <v>Equal</v>
      </c>
      <c r="Y66" s="7">
        <v>3</v>
      </c>
      <c r="Z66">
        <f t="shared" si="2"/>
        <v>1287</v>
      </c>
      <c r="AA66" s="8">
        <f t="shared" si="1"/>
        <v>0.98094512195121952</v>
      </c>
      <c r="AB66" s="6">
        <v>97</v>
      </c>
      <c r="AC66" s="9"/>
      <c r="AH66" s="7"/>
    </row>
    <row r="67" spans="1:34" x14ac:dyDescent="0.25">
      <c r="A67" t="s">
        <v>12</v>
      </c>
      <c r="B67" t="s">
        <v>148</v>
      </c>
      <c r="C67" t="s">
        <v>149</v>
      </c>
      <c r="D67" t="s">
        <v>15</v>
      </c>
      <c r="E67">
        <v>1436</v>
      </c>
      <c r="F67">
        <v>6</v>
      </c>
      <c r="G67">
        <v>6</v>
      </c>
      <c r="H67">
        <v>6</v>
      </c>
      <c r="I67" t="s">
        <v>16</v>
      </c>
      <c r="J67" t="s">
        <v>91</v>
      </c>
      <c r="K67" t="s">
        <v>18</v>
      </c>
      <c r="L67" t="str">
        <f t="shared" si="3"/>
        <v>Equal</v>
      </c>
      <c r="Y67" s="7">
        <v>2</v>
      </c>
      <c r="Z67">
        <f t="shared" si="2"/>
        <v>1289</v>
      </c>
      <c r="AA67" s="8">
        <f t="shared" si="1"/>
        <v>0.98246951219512191</v>
      </c>
      <c r="AB67" s="6">
        <v>99</v>
      </c>
      <c r="AC67" s="9"/>
      <c r="AH67" s="7"/>
    </row>
    <row r="68" spans="1:34" x14ac:dyDescent="0.25">
      <c r="A68" t="s">
        <v>12</v>
      </c>
      <c r="B68" t="s">
        <v>150</v>
      </c>
      <c r="C68" t="s">
        <v>151</v>
      </c>
      <c r="D68" t="s">
        <v>15</v>
      </c>
      <c r="E68">
        <v>1296</v>
      </c>
      <c r="F68">
        <v>6</v>
      </c>
      <c r="G68">
        <v>6</v>
      </c>
      <c r="H68">
        <v>6</v>
      </c>
      <c r="I68" t="s">
        <v>16</v>
      </c>
      <c r="J68" t="s">
        <v>91</v>
      </c>
      <c r="K68" t="s">
        <v>18</v>
      </c>
      <c r="L68" t="str">
        <f t="shared" si="3"/>
        <v>Equal</v>
      </c>
      <c r="Y68" s="7">
        <v>2</v>
      </c>
      <c r="Z68">
        <f t="shared" si="2"/>
        <v>1291</v>
      </c>
      <c r="AA68" s="8">
        <f t="shared" si="1"/>
        <v>0.9839939024390244</v>
      </c>
      <c r="AB68" s="6">
        <v>100</v>
      </c>
      <c r="AC68" s="9"/>
      <c r="AH68" s="7"/>
    </row>
    <row r="69" spans="1:34" x14ac:dyDescent="0.25">
      <c r="A69" t="s">
        <v>12</v>
      </c>
      <c r="B69" t="s">
        <v>152</v>
      </c>
      <c r="C69" t="s">
        <v>153</v>
      </c>
      <c r="D69" t="s">
        <v>15</v>
      </c>
      <c r="E69">
        <v>911</v>
      </c>
      <c r="F69">
        <v>6</v>
      </c>
      <c r="G69">
        <v>6</v>
      </c>
      <c r="H69">
        <v>6</v>
      </c>
      <c r="I69" t="s">
        <v>16</v>
      </c>
      <c r="J69" t="s">
        <v>91</v>
      </c>
      <c r="K69" t="s">
        <v>18</v>
      </c>
      <c r="L69" t="str">
        <f t="shared" si="3"/>
        <v>Equal</v>
      </c>
      <c r="Y69" s="7">
        <v>2</v>
      </c>
      <c r="Z69">
        <f t="shared" si="2"/>
        <v>1293</v>
      </c>
      <c r="AA69" s="8">
        <f t="shared" si="1"/>
        <v>0.98551829268292679</v>
      </c>
      <c r="AB69" s="6">
        <v>108</v>
      </c>
      <c r="AC69" s="9"/>
      <c r="AH69" s="7"/>
    </row>
    <row r="70" spans="1:34" x14ac:dyDescent="0.25">
      <c r="A70" t="s">
        <v>12</v>
      </c>
      <c r="B70" t="s">
        <v>154</v>
      </c>
      <c r="C70" t="s">
        <v>155</v>
      </c>
      <c r="D70" t="s">
        <v>15</v>
      </c>
      <c r="E70">
        <v>1013</v>
      </c>
      <c r="F70">
        <v>6</v>
      </c>
      <c r="G70">
        <v>6</v>
      </c>
      <c r="H70">
        <v>6</v>
      </c>
      <c r="I70" t="s">
        <v>16</v>
      </c>
      <c r="J70" t="s">
        <v>25</v>
      </c>
      <c r="K70" t="s">
        <v>26</v>
      </c>
      <c r="L70" t="str">
        <f t="shared" si="3"/>
        <v>Equal</v>
      </c>
      <c r="Y70" s="7">
        <v>1</v>
      </c>
      <c r="Z70">
        <f t="shared" si="2"/>
        <v>1294</v>
      </c>
      <c r="AA70" s="8">
        <f t="shared" ref="AA70:AA82" si="4">Z70/1312</f>
        <v>0.98628048780487809</v>
      </c>
      <c r="AB70" s="6">
        <v>115</v>
      </c>
      <c r="AC70" s="9"/>
      <c r="AH70" s="7"/>
    </row>
    <row r="71" spans="1:34" x14ac:dyDescent="0.25">
      <c r="A71" t="s">
        <v>12</v>
      </c>
      <c r="B71">
        <v>952623</v>
      </c>
      <c r="C71" t="s">
        <v>156</v>
      </c>
      <c r="D71" t="s">
        <v>15</v>
      </c>
      <c r="E71">
        <v>1140</v>
      </c>
      <c r="F71">
        <v>6</v>
      </c>
      <c r="G71">
        <v>6</v>
      </c>
      <c r="H71">
        <v>6</v>
      </c>
      <c r="I71" t="s">
        <v>28</v>
      </c>
      <c r="J71" t="s">
        <v>82</v>
      </c>
      <c r="K71" t="s">
        <v>28</v>
      </c>
      <c r="L71" t="str">
        <f t="shared" si="3"/>
        <v>Equal</v>
      </c>
      <c r="Y71" s="7">
        <v>1</v>
      </c>
      <c r="Z71">
        <f t="shared" ref="Z71:Z82" si="5">Y71+Z70</f>
        <v>1295</v>
      </c>
      <c r="AA71" s="8">
        <f t="shared" si="4"/>
        <v>0.98704268292682928</v>
      </c>
      <c r="AB71" s="6">
        <v>121</v>
      </c>
      <c r="AC71" s="9"/>
      <c r="AH71" s="7"/>
    </row>
    <row r="72" spans="1:34" x14ac:dyDescent="0.25">
      <c r="A72" t="s">
        <v>12</v>
      </c>
      <c r="B72" t="s">
        <v>157</v>
      </c>
      <c r="C72" t="s">
        <v>158</v>
      </c>
      <c r="D72" t="s">
        <v>15</v>
      </c>
      <c r="E72">
        <v>516</v>
      </c>
      <c r="F72">
        <v>6</v>
      </c>
      <c r="G72">
        <v>6</v>
      </c>
      <c r="H72">
        <v>6</v>
      </c>
      <c r="I72" t="s">
        <v>29</v>
      </c>
      <c r="J72" t="s">
        <v>45</v>
      </c>
      <c r="K72" t="s">
        <v>29</v>
      </c>
      <c r="L72" t="str">
        <f t="shared" si="3"/>
        <v>Equal</v>
      </c>
      <c r="Y72" s="7">
        <v>1</v>
      </c>
      <c r="Z72">
        <f t="shared" si="5"/>
        <v>1296</v>
      </c>
      <c r="AA72" s="8">
        <f t="shared" si="4"/>
        <v>0.98780487804878048</v>
      </c>
      <c r="AB72" s="6">
        <v>133</v>
      </c>
      <c r="AC72" s="9"/>
      <c r="AH72" s="7"/>
    </row>
    <row r="73" spans="1:34" x14ac:dyDescent="0.25">
      <c r="A73" t="s">
        <v>12</v>
      </c>
      <c r="B73" t="s">
        <v>159</v>
      </c>
      <c r="C73" t="s">
        <v>160</v>
      </c>
      <c r="D73" t="s">
        <v>99</v>
      </c>
      <c r="E73">
        <v>1358</v>
      </c>
      <c r="F73">
        <v>33</v>
      </c>
      <c r="G73">
        <v>6</v>
      </c>
      <c r="H73">
        <v>6</v>
      </c>
      <c r="I73" t="s">
        <v>30</v>
      </c>
      <c r="J73" t="s">
        <v>78</v>
      </c>
      <c r="K73" t="s">
        <v>30</v>
      </c>
      <c r="L73" t="str">
        <f t="shared" si="3"/>
        <v>Baseline</v>
      </c>
      <c r="Y73" s="7">
        <v>1</v>
      </c>
      <c r="Z73">
        <f t="shared" si="5"/>
        <v>1297</v>
      </c>
      <c r="AA73" s="8">
        <f t="shared" si="4"/>
        <v>0.98856707317073167</v>
      </c>
      <c r="AB73" s="6">
        <v>136</v>
      </c>
      <c r="AC73" s="9"/>
      <c r="AH73" s="7"/>
    </row>
    <row r="74" spans="1:34" x14ac:dyDescent="0.25">
      <c r="A74" t="s">
        <v>12</v>
      </c>
      <c r="B74">
        <v>1158184</v>
      </c>
      <c r="C74" t="s">
        <v>161</v>
      </c>
      <c r="D74" t="s">
        <v>15</v>
      </c>
      <c r="E74">
        <v>860</v>
      </c>
      <c r="F74">
        <v>6</v>
      </c>
      <c r="G74">
        <v>6</v>
      </c>
      <c r="H74">
        <v>6</v>
      </c>
      <c r="I74" t="s">
        <v>16</v>
      </c>
      <c r="J74" t="s">
        <v>36</v>
      </c>
      <c r="K74" t="s">
        <v>21</v>
      </c>
      <c r="L74" t="str">
        <f t="shared" si="3"/>
        <v>Equal</v>
      </c>
      <c r="Y74" s="7">
        <v>1</v>
      </c>
      <c r="Z74">
        <f t="shared" si="5"/>
        <v>1298</v>
      </c>
      <c r="AA74" s="8">
        <f t="shared" si="4"/>
        <v>0.98932926829268297</v>
      </c>
      <c r="AB74" s="6">
        <v>137</v>
      </c>
      <c r="AC74" s="9"/>
      <c r="AH74" s="7"/>
    </row>
    <row r="75" spans="1:34" x14ac:dyDescent="0.25">
      <c r="A75" t="s">
        <v>12</v>
      </c>
      <c r="B75" t="s">
        <v>162</v>
      </c>
      <c r="C75" t="s">
        <v>163</v>
      </c>
      <c r="D75" t="s">
        <v>15</v>
      </c>
      <c r="E75">
        <v>1113</v>
      </c>
      <c r="F75">
        <v>6</v>
      </c>
      <c r="G75">
        <v>6</v>
      </c>
      <c r="H75">
        <v>6</v>
      </c>
      <c r="I75" t="s">
        <v>16</v>
      </c>
      <c r="J75" t="s">
        <v>20</v>
      </c>
      <c r="K75" t="s">
        <v>21</v>
      </c>
      <c r="L75" t="str">
        <f t="shared" si="3"/>
        <v>Equal</v>
      </c>
      <c r="Y75" s="7">
        <v>1</v>
      </c>
      <c r="Z75">
        <f t="shared" si="5"/>
        <v>1299</v>
      </c>
      <c r="AA75" s="8">
        <f t="shared" si="4"/>
        <v>0.99009146341463417</v>
      </c>
      <c r="AB75" s="6">
        <v>142</v>
      </c>
      <c r="AC75" s="9"/>
      <c r="AH75" s="7"/>
    </row>
    <row r="76" spans="1:34" x14ac:dyDescent="0.25">
      <c r="A76" t="s">
        <v>12</v>
      </c>
      <c r="B76" t="s">
        <v>164</v>
      </c>
      <c r="C76" t="s">
        <v>165</v>
      </c>
      <c r="D76" t="s">
        <v>15</v>
      </c>
      <c r="E76">
        <v>1114</v>
      </c>
      <c r="F76">
        <v>6</v>
      </c>
      <c r="G76">
        <v>6</v>
      </c>
      <c r="H76">
        <v>6</v>
      </c>
      <c r="I76" t="s">
        <v>16</v>
      </c>
      <c r="J76" t="s">
        <v>20</v>
      </c>
      <c r="K76" t="s">
        <v>21</v>
      </c>
      <c r="L76" t="str">
        <f t="shared" si="3"/>
        <v>Equal</v>
      </c>
      <c r="Y76" s="7">
        <v>1</v>
      </c>
      <c r="Z76">
        <f t="shared" si="5"/>
        <v>1300</v>
      </c>
      <c r="AA76" s="8">
        <f t="shared" si="4"/>
        <v>0.99085365853658536</v>
      </c>
      <c r="AB76" s="6">
        <v>144</v>
      </c>
      <c r="AC76" s="9"/>
      <c r="AH76" s="7"/>
    </row>
    <row r="77" spans="1:34" x14ac:dyDescent="0.25">
      <c r="A77" t="s">
        <v>12</v>
      </c>
      <c r="B77">
        <v>1087964</v>
      </c>
      <c r="C77" t="s">
        <v>166</v>
      </c>
      <c r="D77" t="s">
        <v>15</v>
      </c>
      <c r="E77">
        <v>204</v>
      </c>
      <c r="F77">
        <v>6</v>
      </c>
      <c r="G77">
        <v>6</v>
      </c>
      <c r="H77">
        <v>6</v>
      </c>
      <c r="I77" t="s">
        <v>16</v>
      </c>
      <c r="J77" t="s">
        <v>36</v>
      </c>
      <c r="K77" t="s">
        <v>21</v>
      </c>
      <c r="L77" t="str">
        <f t="shared" si="3"/>
        <v>Equal</v>
      </c>
      <c r="Y77" s="7">
        <v>2</v>
      </c>
      <c r="Z77">
        <f t="shared" si="5"/>
        <v>1302</v>
      </c>
      <c r="AA77" s="8">
        <f t="shared" si="4"/>
        <v>0.99237804878048785</v>
      </c>
      <c r="AB77" s="6">
        <v>146</v>
      </c>
      <c r="AC77" s="9"/>
      <c r="AH77" s="7"/>
    </row>
    <row r="78" spans="1:34" x14ac:dyDescent="0.25">
      <c r="A78" t="s">
        <v>12</v>
      </c>
      <c r="B78">
        <v>973799</v>
      </c>
      <c r="C78" t="s">
        <v>166</v>
      </c>
      <c r="D78" t="s">
        <v>15</v>
      </c>
      <c r="E78">
        <v>403</v>
      </c>
      <c r="F78">
        <v>6</v>
      </c>
      <c r="G78">
        <v>6</v>
      </c>
      <c r="H78">
        <v>6</v>
      </c>
      <c r="I78" t="s">
        <v>31</v>
      </c>
      <c r="J78" t="s">
        <v>119</v>
      </c>
      <c r="K78" t="s">
        <v>31</v>
      </c>
      <c r="L78" t="str">
        <f t="shared" si="3"/>
        <v>Equal</v>
      </c>
      <c r="Y78" s="7">
        <v>1</v>
      </c>
      <c r="Z78">
        <f t="shared" si="5"/>
        <v>1303</v>
      </c>
      <c r="AA78" s="8">
        <f t="shared" si="4"/>
        <v>0.99314024390243905</v>
      </c>
      <c r="AB78" s="6">
        <v>147</v>
      </c>
      <c r="AC78" s="9"/>
      <c r="AH78" s="7"/>
    </row>
    <row r="79" spans="1:34" x14ac:dyDescent="0.25">
      <c r="A79" t="s">
        <v>12</v>
      </c>
      <c r="B79" t="s">
        <v>167</v>
      </c>
      <c r="C79" t="s">
        <v>168</v>
      </c>
      <c r="D79" t="s">
        <v>15</v>
      </c>
      <c r="E79">
        <v>41</v>
      </c>
      <c r="F79">
        <v>6</v>
      </c>
      <c r="G79">
        <v>6</v>
      </c>
      <c r="H79">
        <v>6</v>
      </c>
      <c r="I79" t="s">
        <v>31</v>
      </c>
      <c r="J79" t="s">
        <v>57</v>
      </c>
      <c r="K79" t="s">
        <v>31</v>
      </c>
      <c r="L79" t="str">
        <f t="shared" si="3"/>
        <v>Equal</v>
      </c>
      <c r="Y79" s="7">
        <v>7</v>
      </c>
      <c r="Z79">
        <f t="shared" si="5"/>
        <v>1310</v>
      </c>
      <c r="AA79" s="8">
        <f t="shared" si="4"/>
        <v>0.99847560975609762</v>
      </c>
      <c r="AB79" s="6">
        <v>149</v>
      </c>
      <c r="AC79" s="9"/>
    </row>
    <row r="80" spans="1:34" x14ac:dyDescent="0.25">
      <c r="A80" t="s">
        <v>12</v>
      </c>
      <c r="B80" t="s">
        <v>169</v>
      </c>
      <c r="C80" t="s">
        <v>170</v>
      </c>
      <c r="D80" t="s">
        <v>15</v>
      </c>
      <c r="E80">
        <v>179</v>
      </c>
      <c r="F80">
        <v>6</v>
      </c>
      <c r="G80">
        <v>6</v>
      </c>
      <c r="H80">
        <v>6</v>
      </c>
      <c r="I80" t="s">
        <v>28</v>
      </c>
      <c r="J80" t="s">
        <v>82</v>
      </c>
      <c r="K80" t="s">
        <v>28</v>
      </c>
      <c r="L80" t="str">
        <f t="shared" si="3"/>
        <v>Equal</v>
      </c>
      <c r="Y80" s="7">
        <v>1</v>
      </c>
      <c r="Z80">
        <f t="shared" si="5"/>
        <v>1311</v>
      </c>
      <c r="AA80" s="8">
        <f t="shared" si="4"/>
        <v>0.99923780487804881</v>
      </c>
      <c r="AB80" s="6">
        <v>150</v>
      </c>
      <c r="AC80" s="9"/>
    </row>
    <row r="81" spans="1:29" x14ac:dyDescent="0.25">
      <c r="A81" t="s">
        <v>12</v>
      </c>
      <c r="B81">
        <v>1172111</v>
      </c>
      <c r="C81" t="s">
        <v>171</v>
      </c>
      <c r="D81" t="s">
        <v>15</v>
      </c>
      <c r="E81">
        <v>1553</v>
      </c>
      <c r="F81">
        <v>6</v>
      </c>
      <c r="G81">
        <v>6</v>
      </c>
      <c r="H81">
        <v>6</v>
      </c>
      <c r="I81" t="s">
        <v>16</v>
      </c>
      <c r="J81" t="s">
        <v>91</v>
      </c>
      <c r="K81" t="s">
        <v>18</v>
      </c>
      <c r="L81" t="str">
        <f t="shared" si="3"/>
        <v>Equal</v>
      </c>
      <c r="Y81" s="7">
        <v>1</v>
      </c>
      <c r="Z81">
        <f t="shared" si="5"/>
        <v>1312</v>
      </c>
      <c r="AA81" s="8">
        <f t="shared" si="4"/>
        <v>1</v>
      </c>
      <c r="AB81" s="6">
        <v>237</v>
      </c>
      <c r="AC81" s="9"/>
    </row>
    <row r="82" spans="1:29" x14ac:dyDescent="0.25">
      <c r="A82" t="s">
        <v>12</v>
      </c>
      <c r="B82">
        <v>1194068</v>
      </c>
      <c r="C82" t="s">
        <v>172</v>
      </c>
      <c r="D82" t="s">
        <v>15</v>
      </c>
      <c r="E82">
        <v>1091</v>
      </c>
      <c r="F82">
        <v>28</v>
      </c>
      <c r="G82">
        <v>6</v>
      </c>
      <c r="H82">
        <v>6</v>
      </c>
      <c r="I82" t="s">
        <v>31</v>
      </c>
      <c r="J82" t="s">
        <v>88</v>
      </c>
      <c r="K82" t="s">
        <v>31</v>
      </c>
      <c r="L82" t="str">
        <f t="shared" si="3"/>
        <v>Baseline</v>
      </c>
      <c r="Y82" s="7"/>
      <c r="Z82">
        <f t="shared" si="5"/>
        <v>1312</v>
      </c>
      <c r="AA82" s="8">
        <f t="shared" si="4"/>
        <v>1</v>
      </c>
      <c r="AC82" s="9"/>
    </row>
    <row r="83" spans="1:29" x14ac:dyDescent="0.25">
      <c r="A83" t="s">
        <v>12</v>
      </c>
      <c r="B83">
        <v>1066881</v>
      </c>
      <c r="C83" t="s">
        <v>173</v>
      </c>
      <c r="D83" t="s">
        <v>15</v>
      </c>
      <c r="E83">
        <v>1081</v>
      </c>
      <c r="F83">
        <v>6</v>
      </c>
      <c r="G83">
        <v>6</v>
      </c>
      <c r="H83">
        <v>6</v>
      </c>
      <c r="I83" t="s">
        <v>31</v>
      </c>
      <c r="J83" t="s">
        <v>119</v>
      </c>
      <c r="K83" t="s">
        <v>31</v>
      </c>
      <c r="L83" t="str">
        <f t="shared" si="3"/>
        <v>Equal</v>
      </c>
      <c r="AC83" s="9"/>
    </row>
    <row r="84" spans="1:29" x14ac:dyDescent="0.25">
      <c r="A84" t="s">
        <v>12</v>
      </c>
      <c r="B84" t="s">
        <v>174</v>
      </c>
      <c r="C84" t="s">
        <v>175</v>
      </c>
      <c r="D84" t="s">
        <v>15</v>
      </c>
      <c r="E84">
        <v>30</v>
      </c>
      <c r="F84">
        <v>6</v>
      </c>
      <c r="G84">
        <v>6</v>
      </c>
      <c r="H84">
        <v>6</v>
      </c>
      <c r="I84" t="s">
        <v>16</v>
      </c>
      <c r="J84" t="s">
        <v>25</v>
      </c>
      <c r="K84" t="s">
        <v>26</v>
      </c>
      <c r="L84" t="str">
        <f t="shared" si="3"/>
        <v>Equal</v>
      </c>
      <c r="AC84" s="9"/>
    </row>
    <row r="85" spans="1:29" x14ac:dyDescent="0.25">
      <c r="A85" t="s">
        <v>12</v>
      </c>
      <c r="B85" t="s">
        <v>176</v>
      </c>
      <c r="C85" t="s">
        <v>177</v>
      </c>
      <c r="D85" t="s">
        <v>15</v>
      </c>
      <c r="E85">
        <v>127</v>
      </c>
      <c r="F85">
        <v>6</v>
      </c>
      <c r="G85">
        <v>6</v>
      </c>
      <c r="H85">
        <v>6</v>
      </c>
      <c r="I85" t="s">
        <v>16</v>
      </c>
      <c r="J85" t="s">
        <v>36</v>
      </c>
      <c r="K85" t="s">
        <v>21</v>
      </c>
      <c r="L85" t="str">
        <f t="shared" si="3"/>
        <v>Equal</v>
      </c>
      <c r="AC85" s="9"/>
    </row>
    <row r="86" spans="1:29" x14ac:dyDescent="0.25">
      <c r="A86" t="s">
        <v>12</v>
      </c>
      <c r="B86" t="s">
        <v>178</v>
      </c>
      <c r="C86" t="s">
        <v>179</v>
      </c>
      <c r="D86" t="s">
        <v>15</v>
      </c>
      <c r="E86">
        <v>436</v>
      </c>
      <c r="F86">
        <v>6</v>
      </c>
      <c r="G86">
        <v>6</v>
      </c>
      <c r="H86">
        <v>6</v>
      </c>
      <c r="I86" t="s">
        <v>31</v>
      </c>
      <c r="J86" t="s">
        <v>119</v>
      </c>
      <c r="K86" t="s">
        <v>31</v>
      </c>
      <c r="L86" t="str">
        <f t="shared" si="3"/>
        <v>Equal</v>
      </c>
      <c r="AC86" s="9"/>
    </row>
    <row r="87" spans="1:29" x14ac:dyDescent="0.25">
      <c r="A87" t="s">
        <v>12</v>
      </c>
      <c r="B87" t="s">
        <v>180</v>
      </c>
      <c r="C87" t="s">
        <v>181</v>
      </c>
      <c r="D87" t="s">
        <v>15</v>
      </c>
      <c r="E87">
        <v>1148</v>
      </c>
      <c r="F87">
        <v>6</v>
      </c>
      <c r="G87">
        <v>6</v>
      </c>
      <c r="H87">
        <v>6</v>
      </c>
      <c r="I87" t="s">
        <v>16</v>
      </c>
      <c r="J87" t="s">
        <v>91</v>
      </c>
      <c r="K87" t="s">
        <v>18</v>
      </c>
      <c r="L87" t="str">
        <f t="shared" si="3"/>
        <v>Equal</v>
      </c>
      <c r="AC87" s="9"/>
    </row>
    <row r="88" spans="1:29" x14ac:dyDescent="0.25">
      <c r="A88" t="s">
        <v>12</v>
      </c>
      <c r="B88">
        <v>509651</v>
      </c>
      <c r="C88" t="s">
        <v>182</v>
      </c>
      <c r="D88" t="s">
        <v>15</v>
      </c>
      <c r="E88">
        <v>805</v>
      </c>
      <c r="F88">
        <v>6</v>
      </c>
      <c r="G88">
        <v>6</v>
      </c>
      <c r="H88">
        <v>6</v>
      </c>
      <c r="I88" t="s">
        <v>16</v>
      </c>
      <c r="J88" t="s">
        <v>36</v>
      </c>
      <c r="K88" t="s">
        <v>21</v>
      </c>
      <c r="L88" t="str">
        <f t="shared" si="3"/>
        <v>Equal</v>
      </c>
      <c r="AC88" s="9"/>
    </row>
    <row r="89" spans="1:29" x14ac:dyDescent="0.25">
      <c r="A89" t="s">
        <v>12</v>
      </c>
      <c r="B89" t="s">
        <v>183</v>
      </c>
      <c r="C89" t="s">
        <v>184</v>
      </c>
      <c r="D89" t="s">
        <v>15</v>
      </c>
      <c r="E89">
        <v>1377</v>
      </c>
      <c r="F89">
        <v>6</v>
      </c>
      <c r="G89">
        <v>6</v>
      </c>
      <c r="H89">
        <v>6</v>
      </c>
      <c r="I89" t="s">
        <v>16</v>
      </c>
      <c r="J89" t="s">
        <v>91</v>
      </c>
      <c r="K89" t="s">
        <v>18</v>
      </c>
      <c r="L89" t="str">
        <f t="shared" si="3"/>
        <v>Equal</v>
      </c>
      <c r="AC89" s="9"/>
    </row>
    <row r="90" spans="1:29" x14ac:dyDescent="0.25">
      <c r="A90" t="s">
        <v>12</v>
      </c>
      <c r="B90" t="s">
        <v>185</v>
      </c>
      <c r="C90" t="s">
        <v>186</v>
      </c>
      <c r="D90" t="s">
        <v>15</v>
      </c>
      <c r="E90">
        <v>296</v>
      </c>
      <c r="F90">
        <v>6</v>
      </c>
      <c r="G90">
        <v>6</v>
      </c>
      <c r="H90">
        <v>6</v>
      </c>
      <c r="I90" t="s">
        <v>31</v>
      </c>
      <c r="J90" t="s">
        <v>119</v>
      </c>
      <c r="K90" t="s">
        <v>31</v>
      </c>
      <c r="L90" t="str">
        <f t="shared" si="3"/>
        <v>Equal</v>
      </c>
      <c r="AC90" s="9"/>
    </row>
    <row r="91" spans="1:29" x14ac:dyDescent="0.25">
      <c r="A91" t="s">
        <v>12</v>
      </c>
      <c r="B91" t="s">
        <v>187</v>
      </c>
      <c r="C91" t="s">
        <v>47</v>
      </c>
      <c r="D91" t="s">
        <v>15</v>
      </c>
      <c r="E91">
        <v>378</v>
      </c>
      <c r="F91">
        <v>6</v>
      </c>
      <c r="G91">
        <v>6</v>
      </c>
      <c r="H91">
        <v>6</v>
      </c>
      <c r="I91" t="s">
        <v>16</v>
      </c>
      <c r="J91" t="s">
        <v>91</v>
      </c>
      <c r="K91" t="s">
        <v>18</v>
      </c>
      <c r="L91" t="str">
        <f t="shared" si="3"/>
        <v>Equal</v>
      </c>
      <c r="AC91" s="9"/>
    </row>
    <row r="92" spans="1:29" x14ac:dyDescent="0.25">
      <c r="A92" t="s">
        <v>12</v>
      </c>
      <c r="B92" t="s">
        <v>188</v>
      </c>
      <c r="C92" t="s">
        <v>189</v>
      </c>
      <c r="D92" t="s">
        <v>15</v>
      </c>
      <c r="E92">
        <v>44</v>
      </c>
      <c r="F92">
        <v>6</v>
      </c>
      <c r="G92">
        <v>6</v>
      </c>
      <c r="H92">
        <v>6</v>
      </c>
      <c r="I92" t="s">
        <v>28</v>
      </c>
      <c r="J92" t="s">
        <v>190</v>
      </c>
      <c r="K92" t="s">
        <v>28</v>
      </c>
      <c r="L92" t="str">
        <f t="shared" si="3"/>
        <v>Equal</v>
      </c>
      <c r="AC92" s="9"/>
    </row>
    <row r="93" spans="1:29" x14ac:dyDescent="0.25">
      <c r="A93" t="s">
        <v>12</v>
      </c>
      <c r="B93" t="s">
        <v>191</v>
      </c>
      <c r="C93" t="s">
        <v>47</v>
      </c>
      <c r="D93" t="s">
        <v>15</v>
      </c>
      <c r="E93">
        <v>1689</v>
      </c>
      <c r="F93">
        <v>6</v>
      </c>
      <c r="G93">
        <v>6</v>
      </c>
      <c r="H93">
        <v>6</v>
      </c>
      <c r="I93" t="s">
        <v>16</v>
      </c>
      <c r="J93" t="s">
        <v>91</v>
      </c>
      <c r="K93" t="s">
        <v>18</v>
      </c>
      <c r="L93" t="str">
        <f t="shared" si="3"/>
        <v>Equal</v>
      </c>
      <c r="AC93" s="9"/>
    </row>
    <row r="94" spans="1:29" x14ac:dyDescent="0.25">
      <c r="A94" t="s">
        <v>12</v>
      </c>
      <c r="B94" t="s">
        <v>192</v>
      </c>
      <c r="C94" t="s">
        <v>47</v>
      </c>
      <c r="D94" t="s">
        <v>15</v>
      </c>
      <c r="E94">
        <v>1074</v>
      </c>
      <c r="F94">
        <v>49</v>
      </c>
      <c r="G94">
        <v>6</v>
      </c>
      <c r="H94">
        <v>6</v>
      </c>
      <c r="I94" t="s">
        <v>16</v>
      </c>
      <c r="J94" t="s">
        <v>91</v>
      </c>
      <c r="K94" t="s">
        <v>18</v>
      </c>
      <c r="L94" t="str">
        <f t="shared" si="3"/>
        <v>Baseline</v>
      </c>
      <c r="AC94" s="9"/>
    </row>
    <row r="95" spans="1:29" x14ac:dyDescent="0.25">
      <c r="A95" t="s">
        <v>12</v>
      </c>
      <c r="B95">
        <v>908210</v>
      </c>
      <c r="C95" t="s">
        <v>193</v>
      </c>
      <c r="D95" t="s">
        <v>99</v>
      </c>
      <c r="E95">
        <v>1520</v>
      </c>
      <c r="F95">
        <v>6</v>
      </c>
      <c r="G95" s="4">
        <v>6</v>
      </c>
      <c r="H95">
        <v>6</v>
      </c>
      <c r="I95" t="s">
        <v>16</v>
      </c>
      <c r="J95" t="s">
        <v>194</v>
      </c>
      <c r="K95" t="s">
        <v>18</v>
      </c>
      <c r="L95" t="str">
        <f t="shared" si="3"/>
        <v>Equal</v>
      </c>
      <c r="AC95" s="9"/>
    </row>
    <row r="96" spans="1:29" x14ac:dyDescent="0.25">
      <c r="A96" t="s">
        <v>12</v>
      </c>
      <c r="B96">
        <v>1046843</v>
      </c>
      <c r="C96" t="s">
        <v>195</v>
      </c>
      <c r="D96" t="s">
        <v>15</v>
      </c>
      <c r="E96">
        <v>783</v>
      </c>
      <c r="F96">
        <v>6</v>
      </c>
      <c r="G96">
        <v>6</v>
      </c>
      <c r="H96">
        <v>6</v>
      </c>
      <c r="I96" t="s">
        <v>16</v>
      </c>
      <c r="J96" t="s">
        <v>36</v>
      </c>
      <c r="K96" t="s">
        <v>21</v>
      </c>
      <c r="L96" t="str">
        <f t="shared" si="3"/>
        <v>Equal</v>
      </c>
      <c r="AC96" s="9"/>
    </row>
    <row r="97" spans="1:29" x14ac:dyDescent="0.25">
      <c r="A97" t="s">
        <v>12</v>
      </c>
      <c r="B97">
        <v>1201815</v>
      </c>
      <c r="C97" t="s">
        <v>196</v>
      </c>
      <c r="D97" t="s">
        <v>15</v>
      </c>
      <c r="E97">
        <v>320</v>
      </c>
      <c r="F97">
        <v>6</v>
      </c>
      <c r="G97">
        <v>6</v>
      </c>
      <c r="H97">
        <v>6</v>
      </c>
      <c r="I97" t="s">
        <v>16</v>
      </c>
      <c r="J97" t="s">
        <v>194</v>
      </c>
      <c r="K97" t="s">
        <v>18</v>
      </c>
      <c r="L97" t="str">
        <f t="shared" si="3"/>
        <v>Equal</v>
      </c>
      <c r="AC97" s="9"/>
    </row>
    <row r="98" spans="1:29" x14ac:dyDescent="0.25">
      <c r="A98" t="s">
        <v>12</v>
      </c>
      <c r="B98" t="s">
        <v>197</v>
      </c>
      <c r="C98" t="s">
        <v>198</v>
      </c>
      <c r="D98" t="s">
        <v>15</v>
      </c>
      <c r="E98">
        <v>1526</v>
      </c>
      <c r="F98">
        <v>6</v>
      </c>
      <c r="G98">
        <v>6</v>
      </c>
      <c r="H98">
        <v>6</v>
      </c>
      <c r="I98" t="s">
        <v>16</v>
      </c>
      <c r="J98" t="s">
        <v>194</v>
      </c>
      <c r="K98" t="s">
        <v>18</v>
      </c>
      <c r="L98" t="str">
        <f t="shared" si="3"/>
        <v>Equal</v>
      </c>
      <c r="AC98" s="9"/>
    </row>
    <row r="99" spans="1:29" x14ac:dyDescent="0.25">
      <c r="A99" t="s">
        <v>12</v>
      </c>
      <c r="B99">
        <v>658070</v>
      </c>
      <c r="C99" t="s">
        <v>199</v>
      </c>
      <c r="D99" t="s">
        <v>15</v>
      </c>
      <c r="E99">
        <v>987</v>
      </c>
      <c r="F99">
        <v>6</v>
      </c>
      <c r="G99">
        <v>6</v>
      </c>
      <c r="H99">
        <v>6</v>
      </c>
      <c r="I99" t="s">
        <v>16</v>
      </c>
      <c r="J99" t="s">
        <v>25</v>
      </c>
      <c r="K99" t="s">
        <v>26</v>
      </c>
      <c r="L99" t="str">
        <f t="shared" si="3"/>
        <v>Equal</v>
      </c>
      <c r="AC99" s="9"/>
    </row>
    <row r="100" spans="1:29" x14ac:dyDescent="0.25">
      <c r="A100" t="s">
        <v>12</v>
      </c>
      <c r="B100" t="s">
        <v>200</v>
      </c>
      <c r="C100" t="s">
        <v>201</v>
      </c>
      <c r="D100" t="s">
        <v>15</v>
      </c>
      <c r="E100">
        <v>176</v>
      </c>
      <c r="F100">
        <v>6</v>
      </c>
      <c r="G100">
        <v>6</v>
      </c>
      <c r="H100">
        <v>6</v>
      </c>
      <c r="I100" t="s">
        <v>16</v>
      </c>
      <c r="J100" t="s">
        <v>36</v>
      </c>
      <c r="K100" t="s">
        <v>21</v>
      </c>
      <c r="L100" t="str">
        <f t="shared" si="3"/>
        <v>Equal</v>
      </c>
    </row>
    <row r="101" spans="1:29" x14ac:dyDescent="0.25">
      <c r="A101" t="s">
        <v>12</v>
      </c>
      <c r="B101">
        <v>1225451</v>
      </c>
      <c r="C101" t="s">
        <v>202</v>
      </c>
      <c r="D101" t="s">
        <v>15</v>
      </c>
      <c r="E101">
        <v>1134</v>
      </c>
      <c r="F101">
        <v>137</v>
      </c>
      <c r="G101">
        <v>6</v>
      </c>
      <c r="H101">
        <v>6</v>
      </c>
      <c r="I101" t="s">
        <v>16</v>
      </c>
      <c r="J101" t="s">
        <v>194</v>
      </c>
      <c r="K101" t="s">
        <v>18</v>
      </c>
      <c r="L101" t="str">
        <f t="shared" si="3"/>
        <v>Baseline</v>
      </c>
    </row>
    <row r="102" spans="1:29" x14ac:dyDescent="0.25">
      <c r="A102" t="s">
        <v>12</v>
      </c>
      <c r="B102">
        <v>648277</v>
      </c>
      <c r="C102" t="s">
        <v>203</v>
      </c>
      <c r="D102" t="s">
        <v>99</v>
      </c>
      <c r="E102">
        <v>1313</v>
      </c>
      <c r="F102">
        <v>6</v>
      </c>
      <c r="G102">
        <v>6</v>
      </c>
      <c r="H102">
        <v>6</v>
      </c>
      <c r="I102" t="s">
        <v>16</v>
      </c>
      <c r="J102" t="s">
        <v>20</v>
      </c>
      <c r="K102" t="s">
        <v>21</v>
      </c>
      <c r="L102" t="str">
        <f t="shared" si="3"/>
        <v>Equal</v>
      </c>
    </row>
    <row r="103" spans="1:29" x14ac:dyDescent="0.25">
      <c r="A103" t="s">
        <v>12</v>
      </c>
      <c r="B103">
        <v>971337</v>
      </c>
      <c r="C103" t="s">
        <v>204</v>
      </c>
      <c r="D103" t="s">
        <v>15</v>
      </c>
      <c r="E103">
        <v>644</v>
      </c>
      <c r="F103">
        <v>6</v>
      </c>
      <c r="G103">
        <v>6</v>
      </c>
      <c r="H103">
        <v>6</v>
      </c>
      <c r="I103" t="s">
        <v>16</v>
      </c>
      <c r="J103" t="s">
        <v>194</v>
      </c>
      <c r="K103" t="s">
        <v>18</v>
      </c>
      <c r="L103" t="str">
        <f t="shared" si="3"/>
        <v>Equal</v>
      </c>
    </row>
    <row r="104" spans="1:29" x14ac:dyDescent="0.25">
      <c r="A104" t="s">
        <v>12</v>
      </c>
      <c r="B104">
        <v>1153693</v>
      </c>
      <c r="C104" t="s">
        <v>205</v>
      </c>
      <c r="D104" t="s">
        <v>15</v>
      </c>
      <c r="E104">
        <v>1657</v>
      </c>
      <c r="F104">
        <v>6</v>
      </c>
      <c r="G104">
        <v>6</v>
      </c>
      <c r="H104">
        <v>6</v>
      </c>
      <c r="I104" t="s">
        <v>16</v>
      </c>
      <c r="J104" t="s">
        <v>85</v>
      </c>
      <c r="K104" t="s">
        <v>21</v>
      </c>
      <c r="L104" t="str">
        <f t="shared" si="3"/>
        <v>Equal</v>
      </c>
    </row>
    <row r="105" spans="1:29" x14ac:dyDescent="0.25">
      <c r="A105" t="s">
        <v>12</v>
      </c>
      <c r="B105">
        <v>1188549</v>
      </c>
      <c r="C105" t="s">
        <v>206</v>
      </c>
      <c r="D105" t="s">
        <v>15</v>
      </c>
      <c r="E105">
        <v>247</v>
      </c>
      <c r="F105">
        <v>6</v>
      </c>
      <c r="G105">
        <v>6</v>
      </c>
      <c r="H105">
        <v>6</v>
      </c>
      <c r="I105" t="s">
        <v>16</v>
      </c>
      <c r="J105" t="s">
        <v>85</v>
      </c>
      <c r="K105" t="s">
        <v>21</v>
      </c>
      <c r="L105" t="str">
        <f t="shared" si="3"/>
        <v>Equal</v>
      </c>
    </row>
    <row r="106" spans="1:29" x14ac:dyDescent="0.25">
      <c r="A106" t="s">
        <v>12</v>
      </c>
      <c r="B106">
        <v>614027</v>
      </c>
      <c r="C106" t="s">
        <v>207</v>
      </c>
      <c r="D106" t="s">
        <v>15</v>
      </c>
      <c r="E106">
        <v>446</v>
      </c>
      <c r="F106">
        <v>6</v>
      </c>
      <c r="G106">
        <v>6</v>
      </c>
      <c r="H106">
        <v>6</v>
      </c>
      <c r="I106" t="s">
        <v>31</v>
      </c>
      <c r="J106" t="s">
        <v>119</v>
      </c>
      <c r="K106" t="s">
        <v>31</v>
      </c>
      <c r="L106" t="str">
        <f t="shared" si="3"/>
        <v>Equal</v>
      </c>
    </row>
    <row r="107" spans="1:29" x14ac:dyDescent="0.25">
      <c r="A107" t="s">
        <v>12</v>
      </c>
      <c r="B107" t="s">
        <v>208</v>
      </c>
      <c r="C107" t="s">
        <v>209</v>
      </c>
      <c r="D107" t="s">
        <v>15</v>
      </c>
      <c r="E107">
        <v>1208</v>
      </c>
      <c r="F107">
        <v>6</v>
      </c>
      <c r="G107">
        <v>6</v>
      </c>
      <c r="H107">
        <v>6</v>
      </c>
      <c r="I107" t="s">
        <v>16</v>
      </c>
      <c r="J107" t="s">
        <v>36</v>
      </c>
      <c r="K107" t="s">
        <v>21</v>
      </c>
      <c r="L107" t="str">
        <f t="shared" si="3"/>
        <v>Equal</v>
      </c>
    </row>
    <row r="108" spans="1:29" x14ac:dyDescent="0.25">
      <c r="A108" t="s">
        <v>12</v>
      </c>
      <c r="B108">
        <v>953752</v>
      </c>
      <c r="C108" t="s">
        <v>210</v>
      </c>
      <c r="D108" t="s">
        <v>15</v>
      </c>
      <c r="E108">
        <v>231</v>
      </c>
      <c r="F108">
        <v>6</v>
      </c>
      <c r="G108">
        <v>6</v>
      </c>
      <c r="H108">
        <v>6</v>
      </c>
      <c r="I108" t="s">
        <v>211</v>
      </c>
      <c r="J108" t="s">
        <v>212</v>
      </c>
      <c r="K108" t="s">
        <v>32</v>
      </c>
      <c r="L108" t="str">
        <f t="shared" si="3"/>
        <v>Equal</v>
      </c>
    </row>
    <row r="109" spans="1:29" x14ac:dyDescent="0.25">
      <c r="A109" t="s">
        <v>12</v>
      </c>
      <c r="B109" t="s">
        <v>213</v>
      </c>
      <c r="C109" t="s">
        <v>214</v>
      </c>
      <c r="D109" t="s">
        <v>15</v>
      </c>
      <c r="E109">
        <v>650</v>
      </c>
      <c r="F109">
        <v>6</v>
      </c>
      <c r="G109">
        <v>6</v>
      </c>
      <c r="H109">
        <v>6</v>
      </c>
      <c r="I109" t="s">
        <v>16</v>
      </c>
      <c r="J109" t="s">
        <v>194</v>
      </c>
      <c r="K109" t="s">
        <v>18</v>
      </c>
      <c r="L109" t="str">
        <f t="shared" si="3"/>
        <v>Equal</v>
      </c>
    </row>
    <row r="110" spans="1:29" x14ac:dyDescent="0.25">
      <c r="A110" t="s">
        <v>12</v>
      </c>
      <c r="B110" t="s">
        <v>215</v>
      </c>
      <c r="C110" t="s">
        <v>216</v>
      </c>
      <c r="D110" t="s">
        <v>15</v>
      </c>
      <c r="E110">
        <v>1542</v>
      </c>
      <c r="F110">
        <v>6</v>
      </c>
      <c r="G110">
        <v>6</v>
      </c>
      <c r="H110">
        <v>6</v>
      </c>
      <c r="I110" t="s">
        <v>29</v>
      </c>
      <c r="J110" t="s">
        <v>45</v>
      </c>
      <c r="K110" t="s">
        <v>29</v>
      </c>
      <c r="L110" t="str">
        <f t="shared" si="3"/>
        <v>Equal</v>
      </c>
    </row>
    <row r="111" spans="1:29" x14ac:dyDescent="0.25">
      <c r="A111" t="s">
        <v>12</v>
      </c>
      <c r="B111" t="s">
        <v>217</v>
      </c>
      <c r="C111" t="s">
        <v>218</v>
      </c>
      <c r="D111" t="s">
        <v>15</v>
      </c>
      <c r="E111">
        <v>866</v>
      </c>
      <c r="F111">
        <v>6</v>
      </c>
      <c r="G111">
        <v>6</v>
      </c>
      <c r="H111">
        <v>6</v>
      </c>
      <c r="I111" t="s">
        <v>16</v>
      </c>
      <c r="J111" t="s">
        <v>25</v>
      </c>
      <c r="K111" t="s">
        <v>26</v>
      </c>
      <c r="L111" t="str">
        <f t="shared" si="3"/>
        <v>Equal</v>
      </c>
    </row>
    <row r="112" spans="1:29" x14ac:dyDescent="0.25">
      <c r="A112" t="s">
        <v>12</v>
      </c>
      <c r="B112" t="s">
        <v>219</v>
      </c>
      <c r="C112" t="s">
        <v>220</v>
      </c>
      <c r="D112" t="s">
        <v>15</v>
      </c>
      <c r="E112">
        <v>518</v>
      </c>
      <c r="F112">
        <v>6</v>
      </c>
      <c r="G112">
        <v>6</v>
      </c>
      <c r="H112">
        <v>6</v>
      </c>
      <c r="I112" t="s">
        <v>16</v>
      </c>
      <c r="J112" t="s">
        <v>221</v>
      </c>
      <c r="K112" t="s">
        <v>21</v>
      </c>
      <c r="L112" t="str">
        <f t="shared" si="3"/>
        <v>Equal</v>
      </c>
    </row>
    <row r="113" spans="1:12" x14ac:dyDescent="0.25">
      <c r="A113" t="s">
        <v>12</v>
      </c>
      <c r="B113" t="s">
        <v>222</v>
      </c>
      <c r="C113" t="s">
        <v>223</v>
      </c>
      <c r="D113" t="s">
        <v>15</v>
      </c>
      <c r="E113">
        <v>871</v>
      </c>
      <c r="F113">
        <v>6</v>
      </c>
      <c r="G113">
        <v>6</v>
      </c>
      <c r="H113">
        <v>6</v>
      </c>
      <c r="I113" t="s">
        <v>31</v>
      </c>
      <c r="J113" t="s">
        <v>224</v>
      </c>
      <c r="K113" t="s">
        <v>31</v>
      </c>
      <c r="L113" t="str">
        <f t="shared" si="3"/>
        <v>Equal</v>
      </c>
    </row>
    <row r="114" spans="1:12" x14ac:dyDescent="0.25">
      <c r="A114" t="s">
        <v>12</v>
      </c>
      <c r="B114">
        <v>936813</v>
      </c>
      <c r="C114" t="s">
        <v>225</v>
      </c>
      <c r="D114" t="s">
        <v>15</v>
      </c>
      <c r="E114">
        <v>80</v>
      </c>
      <c r="F114">
        <v>6</v>
      </c>
      <c r="G114">
        <v>6</v>
      </c>
      <c r="H114">
        <v>6</v>
      </c>
      <c r="I114" t="s">
        <v>16</v>
      </c>
      <c r="J114" t="s">
        <v>36</v>
      </c>
      <c r="K114" t="s">
        <v>21</v>
      </c>
      <c r="L114" t="str">
        <f t="shared" si="3"/>
        <v>Equal</v>
      </c>
    </row>
    <row r="115" spans="1:12" x14ac:dyDescent="0.25">
      <c r="A115" t="s">
        <v>12</v>
      </c>
      <c r="B115" t="s">
        <v>226</v>
      </c>
      <c r="C115" t="s">
        <v>227</v>
      </c>
      <c r="D115" t="s">
        <v>15</v>
      </c>
      <c r="E115">
        <v>529</v>
      </c>
      <c r="F115">
        <v>6</v>
      </c>
      <c r="G115">
        <v>6</v>
      </c>
      <c r="H115">
        <v>6</v>
      </c>
      <c r="I115" t="s">
        <v>29</v>
      </c>
      <c r="J115" t="s">
        <v>45</v>
      </c>
      <c r="K115" t="s">
        <v>29</v>
      </c>
      <c r="L115" t="str">
        <f t="shared" si="3"/>
        <v>Equal</v>
      </c>
    </row>
    <row r="116" spans="1:12" x14ac:dyDescent="0.25">
      <c r="A116" t="s">
        <v>12</v>
      </c>
      <c r="B116" t="s">
        <v>228</v>
      </c>
      <c r="C116" t="s">
        <v>229</v>
      </c>
      <c r="D116" t="s">
        <v>15</v>
      </c>
      <c r="E116">
        <v>566</v>
      </c>
      <c r="F116">
        <v>6</v>
      </c>
      <c r="G116">
        <v>6</v>
      </c>
      <c r="H116">
        <v>6</v>
      </c>
      <c r="I116" t="s">
        <v>31</v>
      </c>
      <c r="J116" t="s">
        <v>57</v>
      </c>
      <c r="K116" t="s">
        <v>31</v>
      </c>
      <c r="L116" t="str">
        <f t="shared" si="3"/>
        <v>Equal</v>
      </c>
    </row>
    <row r="117" spans="1:12" x14ac:dyDescent="0.25">
      <c r="A117" t="s">
        <v>12</v>
      </c>
      <c r="B117">
        <v>1170478</v>
      </c>
      <c r="C117" t="s">
        <v>230</v>
      </c>
      <c r="D117" t="s">
        <v>15</v>
      </c>
      <c r="E117">
        <v>966</v>
      </c>
      <c r="F117">
        <v>6</v>
      </c>
      <c r="G117">
        <v>6</v>
      </c>
      <c r="H117">
        <v>6</v>
      </c>
      <c r="I117" t="s">
        <v>28</v>
      </c>
      <c r="J117" t="s">
        <v>82</v>
      </c>
      <c r="K117" t="s">
        <v>28</v>
      </c>
      <c r="L117" t="str">
        <f t="shared" si="3"/>
        <v>Equal</v>
      </c>
    </row>
    <row r="118" spans="1:12" x14ac:dyDescent="0.25">
      <c r="A118" t="s">
        <v>12</v>
      </c>
      <c r="B118">
        <v>1139316</v>
      </c>
      <c r="C118" t="s">
        <v>231</v>
      </c>
      <c r="D118" t="s">
        <v>15</v>
      </c>
      <c r="E118">
        <v>608</v>
      </c>
      <c r="F118">
        <v>6</v>
      </c>
      <c r="G118">
        <v>6</v>
      </c>
      <c r="H118">
        <v>6</v>
      </c>
      <c r="I118" t="s">
        <v>211</v>
      </c>
      <c r="J118" t="s">
        <v>232</v>
      </c>
      <c r="K118" t="s">
        <v>32</v>
      </c>
      <c r="L118" t="str">
        <f t="shared" si="3"/>
        <v>Equal</v>
      </c>
    </row>
    <row r="119" spans="1:12" x14ac:dyDescent="0.25">
      <c r="A119" t="s">
        <v>12</v>
      </c>
      <c r="B119" t="s">
        <v>233</v>
      </c>
      <c r="C119" t="s">
        <v>234</v>
      </c>
      <c r="D119" t="s">
        <v>15</v>
      </c>
      <c r="E119">
        <v>476</v>
      </c>
      <c r="F119">
        <v>6</v>
      </c>
      <c r="G119">
        <v>6</v>
      </c>
      <c r="H119">
        <v>6</v>
      </c>
      <c r="I119" t="s">
        <v>16</v>
      </c>
      <c r="J119" t="s">
        <v>194</v>
      </c>
      <c r="K119" t="s">
        <v>18</v>
      </c>
      <c r="L119" t="str">
        <f t="shared" si="3"/>
        <v>Equal</v>
      </c>
    </row>
    <row r="120" spans="1:12" x14ac:dyDescent="0.25">
      <c r="A120" t="s">
        <v>12</v>
      </c>
      <c r="B120" t="s">
        <v>235</v>
      </c>
      <c r="C120" t="s">
        <v>198</v>
      </c>
      <c r="D120" t="s">
        <v>15</v>
      </c>
      <c r="E120">
        <v>469</v>
      </c>
      <c r="F120">
        <v>6</v>
      </c>
      <c r="G120">
        <v>6</v>
      </c>
      <c r="H120">
        <v>6</v>
      </c>
      <c r="I120" t="s">
        <v>16</v>
      </c>
      <c r="J120" t="s">
        <v>85</v>
      </c>
      <c r="K120" t="s">
        <v>21</v>
      </c>
      <c r="L120" t="str">
        <f t="shared" si="3"/>
        <v>Equal</v>
      </c>
    </row>
    <row r="121" spans="1:12" x14ac:dyDescent="0.25">
      <c r="A121" t="s">
        <v>12</v>
      </c>
      <c r="B121">
        <v>946955</v>
      </c>
      <c r="C121" t="s">
        <v>236</v>
      </c>
      <c r="D121" t="s">
        <v>15</v>
      </c>
      <c r="E121">
        <v>488</v>
      </c>
      <c r="F121">
        <v>6</v>
      </c>
      <c r="G121">
        <v>6</v>
      </c>
      <c r="H121">
        <v>6</v>
      </c>
      <c r="I121" t="s">
        <v>16</v>
      </c>
      <c r="J121" t="s">
        <v>36</v>
      </c>
      <c r="K121" t="s">
        <v>21</v>
      </c>
      <c r="L121" t="str">
        <f t="shared" si="3"/>
        <v>Equal</v>
      </c>
    </row>
    <row r="122" spans="1:12" x14ac:dyDescent="0.25">
      <c r="A122" t="s">
        <v>12</v>
      </c>
      <c r="B122" t="s">
        <v>237</v>
      </c>
      <c r="C122" t="s">
        <v>238</v>
      </c>
      <c r="D122" t="s">
        <v>15</v>
      </c>
      <c r="E122">
        <v>246</v>
      </c>
      <c r="F122">
        <v>6</v>
      </c>
      <c r="G122">
        <v>6</v>
      </c>
      <c r="H122">
        <v>6</v>
      </c>
      <c r="I122" t="s">
        <v>29</v>
      </c>
      <c r="J122" t="s">
        <v>71</v>
      </c>
      <c r="K122" t="s">
        <v>29</v>
      </c>
      <c r="L122" t="str">
        <f t="shared" si="3"/>
        <v>Equal</v>
      </c>
    </row>
    <row r="123" spans="1:12" x14ac:dyDescent="0.25">
      <c r="A123" t="s">
        <v>12</v>
      </c>
      <c r="B123">
        <v>1036067</v>
      </c>
      <c r="C123" t="s">
        <v>239</v>
      </c>
      <c r="D123" t="s">
        <v>15</v>
      </c>
      <c r="E123">
        <v>1362</v>
      </c>
      <c r="F123">
        <v>6</v>
      </c>
      <c r="G123">
        <v>6</v>
      </c>
      <c r="H123">
        <v>6</v>
      </c>
      <c r="I123" t="s">
        <v>16</v>
      </c>
      <c r="J123" t="s">
        <v>194</v>
      </c>
      <c r="K123" t="s">
        <v>18</v>
      </c>
      <c r="L123" t="str">
        <f t="shared" si="3"/>
        <v>Equal</v>
      </c>
    </row>
    <row r="124" spans="1:12" x14ac:dyDescent="0.25">
      <c r="A124" t="s">
        <v>12</v>
      </c>
      <c r="B124" t="s">
        <v>240</v>
      </c>
      <c r="C124" t="s">
        <v>241</v>
      </c>
      <c r="D124" t="s">
        <v>15</v>
      </c>
      <c r="E124">
        <v>551</v>
      </c>
      <c r="F124">
        <v>15</v>
      </c>
      <c r="G124">
        <v>6</v>
      </c>
      <c r="H124">
        <v>6</v>
      </c>
      <c r="I124" t="s">
        <v>31</v>
      </c>
      <c r="J124" t="s">
        <v>224</v>
      </c>
      <c r="K124" t="s">
        <v>31</v>
      </c>
      <c r="L124" t="str">
        <f t="shared" si="3"/>
        <v>Baseline</v>
      </c>
    </row>
    <row r="125" spans="1:12" x14ac:dyDescent="0.25">
      <c r="A125" t="s">
        <v>12</v>
      </c>
      <c r="B125" t="s">
        <v>242</v>
      </c>
      <c r="C125" t="s">
        <v>243</v>
      </c>
      <c r="D125" t="s">
        <v>15</v>
      </c>
      <c r="E125">
        <v>515</v>
      </c>
      <c r="F125">
        <v>6</v>
      </c>
      <c r="G125">
        <v>6</v>
      </c>
      <c r="H125">
        <v>6</v>
      </c>
      <c r="I125" t="s">
        <v>31</v>
      </c>
      <c r="J125" t="s">
        <v>88</v>
      </c>
      <c r="K125" t="s">
        <v>31</v>
      </c>
      <c r="L125" t="str">
        <f t="shared" si="3"/>
        <v>Equal</v>
      </c>
    </row>
    <row r="126" spans="1:12" x14ac:dyDescent="0.25">
      <c r="A126" t="s">
        <v>12</v>
      </c>
      <c r="B126">
        <v>1270320</v>
      </c>
      <c r="C126" t="s">
        <v>244</v>
      </c>
      <c r="D126" t="s">
        <v>15</v>
      </c>
      <c r="E126">
        <v>994</v>
      </c>
      <c r="F126">
        <v>6</v>
      </c>
      <c r="G126">
        <v>6</v>
      </c>
      <c r="H126">
        <v>6</v>
      </c>
      <c r="I126" t="s">
        <v>16</v>
      </c>
      <c r="J126" t="s">
        <v>194</v>
      </c>
      <c r="K126" t="s">
        <v>18</v>
      </c>
      <c r="L126" t="str">
        <f t="shared" si="3"/>
        <v>Equal</v>
      </c>
    </row>
    <row r="127" spans="1:12" x14ac:dyDescent="0.25">
      <c r="A127" t="s">
        <v>12</v>
      </c>
      <c r="B127">
        <v>934563</v>
      </c>
      <c r="C127" t="s">
        <v>245</v>
      </c>
      <c r="D127" t="s">
        <v>15</v>
      </c>
      <c r="E127">
        <v>1441</v>
      </c>
      <c r="F127">
        <v>6</v>
      </c>
      <c r="G127">
        <v>6</v>
      </c>
      <c r="H127">
        <v>6</v>
      </c>
      <c r="I127" t="s">
        <v>16</v>
      </c>
      <c r="J127" t="s">
        <v>194</v>
      </c>
      <c r="K127" t="s">
        <v>18</v>
      </c>
      <c r="L127" t="str">
        <f t="shared" si="3"/>
        <v>Equal</v>
      </c>
    </row>
    <row r="128" spans="1:12" x14ac:dyDescent="0.25">
      <c r="A128" t="s">
        <v>12</v>
      </c>
      <c r="B128" t="s">
        <v>246</v>
      </c>
      <c r="C128" t="s">
        <v>247</v>
      </c>
      <c r="D128" t="s">
        <v>15</v>
      </c>
      <c r="E128">
        <v>1117</v>
      </c>
      <c r="F128">
        <v>6</v>
      </c>
      <c r="G128">
        <v>6</v>
      </c>
      <c r="H128">
        <v>6</v>
      </c>
      <c r="I128" t="s">
        <v>30</v>
      </c>
      <c r="J128" t="s">
        <v>78</v>
      </c>
      <c r="K128" t="s">
        <v>30</v>
      </c>
      <c r="L128" t="str">
        <f t="shared" si="3"/>
        <v>Equal</v>
      </c>
    </row>
    <row r="129" spans="1:12" x14ac:dyDescent="0.25">
      <c r="A129" t="s">
        <v>12</v>
      </c>
      <c r="B129">
        <v>622433</v>
      </c>
      <c r="C129" t="s">
        <v>248</v>
      </c>
      <c r="D129" t="s">
        <v>15</v>
      </c>
      <c r="E129">
        <v>151</v>
      </c>
      <c r="F129">
        <v>6</v>
      </c>
      <c r="G129">
        <v>6</v>
      </c>
      <c r="H129">
        <v>6</v>
      </c>
      <c r="I129" t="s">
        <v>28</v>
      </c>
      <c r="J129" t="s">
        <v>82</v>
      </c>
      <c r="K129" t="s">
        <v>28</v>
      </c>
      <c r="L129" t="str">
        <f t="shared" si="3"/>
        <v>Equal</v>
      </c>
    </row>
    <row r="130" spans="1:12" x14ac:dyDescent="0.25">
      <c r="A130" t="s">
        <v>12</v>
      </c>
      <c r="B130" t="s">
        <v>249</v>
      </c>
      <c r="C130" t="s">
        <v>250</v>
      </c>
      <c r="D130" t="s">
        <v>15</v>
      </c>
      <c r="E130">
        <v>1629</v>
      </c>
      <c r="F130">
        <v>6</v>
      </c>
      <c r="G130">
        <v>6</v>
      </c>
      <c r="H130">
        <v>6</v>
      </c>
      <c r="I130" t="s">
        <v>16</v>
      </c>
      <c r="J130" t="s">
        <v>194</v>
      </c>
      <c r="K130" t="s">
        <v>18</v>
      </c>
      <c r="L130" t="str">
        <f t="shared" ref="L130:L193" si="6">IF(F130=G130, "Equal", IF(F130&gt;G130, "Baseline", "Vessel"))</f>
        <v>Equal</v>
      </c>
    </row>
    <row r="131" spans="1:12" x14ac:dyDescent="0.25">
      <c r="A131" t="s">
        <v>12</v>
      </c>
      <c r="B131">
        <v>1085809</v>
      </c>
      <c r="C131" t="s">
        <v>251</v>
      </c>
      <c r="D131" t="s">
        <v>15</v>
      </c>
      <c r="E131">
        <v>7</v>
      </c>
      <c r="F131">
        <v>6</v>
      </c>
      <c r="G131">
        <v>6</v>
      </c>
      <c r="H131">
        <v>6</v>
      </c>
      <c r="I131" t="s">
        <v>16</v>
      </c>
      <c r="J131" t="s">
        <v>20</v>
      </c>
      <c r="K131" t="s">
        <v>21</v>
      </c>
      <c r="L131" t="str">
        <f t="shared" si="6"/>
        <v>Equal</v>
      </c>
    </row>
    <row r="132" spans="1:12" x14ac:dyDescent="0.25">
      <c r="A132" t="s">
        <v>12</v>
      </c>
      <c r="B132">
        <v>1084015</v>
      </c>
      <c r="C132" t="s">
        <v>252</v>
      </c>
      <c r="D132" t="s">
        <v>15</v>
      </c>
      <c r="E132">
        <v>772</v>
      </c>
      <c r="F132">
        <v>6</v>
      </c>
      <c r="G132">
        <v>6</v>
      </c>
      <c r="H132">
        <v>6</v>
      </c>
      <c r="I132" t="s">
        <v>31</v>
      </c>
      <c r="J132" t="s">
        <v>57</v>
      </c>
      <c r="K132" t="s">
        <v>31</v>
      </c>
      <c r="L132" t="str">
        <f t="shared" si="6"/>
        <v>Equal</v>
      </c>
    </row>
    <row r="133" spans="1:12" x14ac:dyDescent="0.25">
      <c r="A133" t="s">
        <v>12</v>
      </c>
      <c r="B133" t="s">
        <v>253</v>
      </c>
      <c r="C133" t="s">
        <v>254</v>
      </c>
      <c r="D133" t="s">
        <v>15</v>
      </c>
      <c r="E133">
        <v>1475</v>
      </c>
      <c r="F133">
        <v>6</v>
      </c>
      <c r="G133">
        <v>6</v>
      </c>
      <c r="H133">
        <v>6</v>
      </c>
      <c r="I133" t="s">
        <v>16</v>
      </c>
      <c r="J133" t="s">
        <v>194</v>
      </c>
      <c r="K133" t="s">
        <v>18</v>
      </c>
      <c r="L133" t="str">
        <f t="shared" si="6"/>
        <v>Equal</v>
      </c>
    </row>
    <row r="134" spans="1:12" x14ac:dyDescent="0.25">
      <c r="A134" t="s">
        <v>12</v>
      </c>
      <c r="B134" t="s">
        <v>255</v>
      </c>
      <c r="C134" t="s">
        <v>256</v>
      </c>
      <c r="D134" t="s">
        <v>15</v>
      </c>
      <c r="E134">
        <v>1405</v>
      </c>
      <c r="F134">
        <v>6</v>
      </c>
      <c r="G134">
        <v>6</v>
      </c>
      <c r="H134">
        <v>6</v>
      </c>
      <c r="I134" t="s">
        <v>16</v>
      </c>
      <c r="J134" t="s">
        <v>194</v>
      </c>
      <c r="K134" t="s">
        <v>18</v>
      </c>
      <c r="L134" t="str">
        <f t="shared" si="6"/>
        <v>Equal</v>
      </c>
    </row>
    <row r="135" spans="1:12" x14ac:dyDescent="0.25">
      <c r="A135" t="s">
        <v>12</v>
      </c>
      <c r="B135" t="s">
        <v>257</v>
      </c>
      <c r="C135" t="s">
        <v>258</v>
      </c>
      <c r="D135" t="s">
        <v>15</v>
      </c>
      <c r="E135">
        <v>1189</v>
      </c>
      <c r="F135">
        <v>6</v>
      </c>
      <c r="G135">
        <v>6</v>
      </c>
      <c r="H135">
        <v>6</v>
      </c>
      <c r="I135" t="s">
        <v>31</v>
      </c>
      <c r="J135" t="s">
        <v>57</v>
      </c>
      <c r="K135" t="s">
        <v>31</v>
      </c>
      <c r="L135" t="str">
        <f t="shared" si="6"/>
        <v>Equal</v>
      </c>
    </row>
    <row r="136" spans="1:12" x14ac:dyDescent="0.25">
      <c r="A136" t="s">
        <v>12</v>
      </c>
      <c r="B136" t="s">
        <v>259</v>
      </c>
      <c r="C136" t="s">
        <v>260</v>
      </c>
      <c r="D136" t="s">
        <v>15</v>
      </c>
      <c r="E136">
        <v>1635</v>
      </c>
      <c r="F136">
        <v>6</v>
      </c>
      <c r="G136">
        <v>6</v>
      </c>
      <c r="H136">
        <v>6</v>
      </c>
      <c r="I136" t="s">
        <v>16</v>
      </c>
      <c r="J136" t="s">
        <v>194</v>
      </c>
      <c r="K136" t="s">
        <v>18</v>
      </c>
      <c r="L136" t="str">
        <f t="shared" si="6"/>
        <v>Equal</v>
      </c>
    </row>
    <row r="137" spans="1:12" x14ac:dyDescent="0.25">
      <c r="A137" t="s">
        <v>12</v>
      </c>
      <c r="B137">
        <v>960089</v>
      </c>
      <c r="C137" t="s">
        <v>261</v>
      </c>
      <c r="D137" t="s">
        <v>15</v>
      </c>
      <c r="E137">
        <v>1018</v>
      </c>
      <c r="F137">
        <v>6</v>
      </c>
      <c r="G137">
        <v>6</v>
      </c>
      <c r="H137">
        <v>6</v>
      </c>
      <c r="I137" t="s">
        <v>16</v>
      </c>
      <c r="J137" t="s">
        <v>20</v>
      </c>
      <c r="K137" t="s">
        <v>21</v>
      </c>
      <c r="L137" t="str">
        <f t="shared" si="6"/>
        <v>Equal</v>
      </c>
    </row>
    <row r="138" spans="1:12" x14ac:dyDescent="0.25">
      <c r="A138" t="s">
        <v>12</v>
      </c>
      <c r="B138">
        <v>529373</v>
      </c>
      <c r="C138" t="s">
        <v>262</v>
      </c>
      <c r="D138" t="s">
        <v>15</v>
      </c>
      <c r="E138">
        <v>1580</v>
      </c>
      <c r="F138">
        <v>6</v>
      </c>
      <c r="G138">
        <v>6</v>
      </c>
      <c r="H138">
        <v>6</v>
      </c>
      <c r="I138" t="s">
        <v>28</v>
      </c>
      <c r="J138" t="s">
        <v>82</v>
      </c>
      <c r="K138" t="s">
        <v>28</v>
      </c>
      <c r="L138" t="str">
        <f t="shared" si="6"/>
        <v>Equal</v>
      </c>
    </row>
    <row r="139" spans="1:12" x14ac:dyDescent="0.25">
      <c r="A139" t="s">
        <v>12</v>
      </c>
      <c r="B139" t="s">
        <v>263</v>
      </c>
      <c r="C139" t="s">
        <v>264</v>
      </c>
      <c r="D139" t="s">
        <v>99</v>
      </c>
      <c r="E139">
        <v>1306</v>
      </c>
      <c r="F139">
        <v>6</v>
      </c>
      <c r="G139">
        <v>6</v>
      </c>
      <c r="H139">
        <v>6</v>
      </c>
      <c r="I139" t="s">
        <v>16</v>
      </c>
      <c r="J139" t="s">
        <v>265</v>
      </c>
      <c r="K139" t="s">
        <v>21</v>
      </c>
      <c r="L139" t="str">
        <f t="shared" si="6"/>
        <v>Equal</v>
      </c>
    </row>
    <row r="140" spans="1:12" x14ac:dyDescent="0.25">
      <c r="A140" t="s">
        <v>12</v>
      </c>
      <c r="B140">
        <v>698471</v>
      </c>
      <c r="C140" t="s">
        <v>266</v>
      </c>
      <c r="D140" t="s">
        <v>15</v>
      </c>
      <c r="E140">
        <v>642</v>
      </c>
      <c r="F140">
        <v>6</v>
      </c>
      <c r="G140">
        <v>6</v>
      </c>
      <c r="H140">
        <v>6</v>
      </c>
      <c r="I140" t="s">
        <v>31</v>
      </c>
      <c r="J140" t="s">
        <v>119</v>
      </c>
      <c r="K140" t="s">
        <v>31</v>
      </c>
      <c r="L140" t="str">
        <f t="shared" si="6"/>
        <v>Equal</v>
      </c>
    </row>
    <row r="141" spans="1:12" x14ac:dyDescent="0.25">
      <c r="A141" t="s">
        <v>12</v>
      </c>
      <c r="B141">
        <v>1127410</v>
      </c>
      <c r="C141" t="s">
        <v>267</v>
      </c>
      <c r="D141" t="s">
        <v>15</v>
      </c>
      <c r="E141">
        <v>185</v>
      </c>
      <c r="F141">
        <v>6</v>
      </c>
      <c r="G141">
        <v>6</v>
      </c>
      <c r="H141">
        <v>6</v>
      </c>
      <c r="I141" t="s">
        <v>16</v>
      </c>
      <c r="J141" t="s">
        <v>194</v>
      </c>
      <c r="K141" t="s">
        <v>18</v>
      </c>
      <c r="L141" t="str">
        <f t="shared" si="6"/>
        <v>Equal</v>
      </c>
    </row>
    <row r="142" spans="1:12" x14ac:dyDescent="0.25">
      <c r="A142" t="s">
        <v>12</v>
      </c>
      <c r="B142" t="s">
        <v>268</v>
      </c>
      <c r="C142" t="s">
        <v>269</v>
      </c>
      <c r="D142" t="s">
        <v>15</v>
      </c>
      <c r="E142">
        <v>1000</v>
      </c>
      <c r="F142">
        <v>6</v>
      </c>
      <c r="G142">
        <v>6</v>
      </c>
      <c r="H142">
        <v>6</v>
      </c>
      <c r="I142" t="s">
        <v>29</v>
      </c>
      <c r="J142" t="s">
        <v>71</v>
      </c>
      <c r="K142" t="s">
        <v>29</v>
      </c>
      <c r="L142" t="str">
        <f t="shared" si="6"/>
        <v>Equal</v>
      </c>
    </row>
    <row r="143" spans="1:12" x14ac:dyDescent="0.25">
      <c r="A143" t="s">
        <v>12</v>
      </c>
      <c r="B143">
        <v>1035725</v>
      </c>
      <c r="C143" t="s">
        <v>270</v>
      </c>
      <c r="D143" t="s">
        <v>15</v>
      </c>
      <c r="E143">
        <v>1557</v>
      </c>
      <c r="F143">
        <v>6</v>
      </c>
      <c r="G143">
        <v>6</v>
      </c>
      <c r="H143">
        <v>6</v>
      </c>
      <c r="I143" t="s">
        <v>31</v>
      </c>
      <c r="J143" t="s">
        <v>88</v>
      </c>
      <c r="K143" t="s">
        <v>31</v>
      </c>
      <c r="L143" t="str">
        <f t="shared" si="6"/>
        <v>Equal</v>
      </c>
    </row>
    <row r="144" spans="1:12" x14ac:dyDescent="0.25">
      <c r="A144" t="s">
        <v>12</v>
      </c>
      <c r="B144">
        <v>631220</v>
      </c>
      <c r="C144" t="s">
        <v>271</v>
      </c>
      <c r="D144" t="s">
        <v>15</v>
      </c>
      <c r="E144">
        <v>462</v>
      </c>
      <c r="F144">
        <v>6</v>
      </c>
      <c r="G144">
        <v>6</v>
      </c>
      <c r="H144">
        <v>6</v>
      </c>
      <c r="I144" t="s">
        <v>29</v>
      </c>
      <c r="J144" t="s">
        <v>93</v>
      </c>
      <c r="K144" t="s">
        <v>29</v>
      </c>
      <c r="L144" t="str">
        <f t="shared" si="6"/>
        <v>Equal</v>
      </c>
    </row>
    <row r="145" spans="1:12" x14ac:dyDescent="0.25">
      <c r="A145" t="s">
        <v>12</v>
      </c>
      <c r="B145" t="s">
        <v>272</v>
      </c>
      <c r="C145" t="s">
        <v>273</v>
      </c>
      <c r="D145" t="s">
        <v>15</v>
      </c>
      <c r="E145">
        <v>1453</v>
      </c>
      <c r="F145">
        <v>6</v>
      </c>
      <c r="G145">
        <v>6</v>
      </c>
      <c r="H145">
        <v>6</v>
      </c>
      <c r="I145" t="s">
        <v>29</v>
      </c>
      <c r="J145" t="s">
        <v>122</v>
      </c>
      <c r="K145" t="s">
        <v>29</v>
      </c>
      <c r="L145" t="str">
        <f t="shared" si="6"/>
        <v>Equal</v>
      </c>
    </row>
    <row r="146" spans="1:12" x14ac:dyDescent="0.25">
      <c r="A146" t="s">
        <v>12</v>
      </c>
      <c r="B146" t="s">
        <v>274</v>
      </c>
      <c r="C146" t="s">
        <v>275</v>
      </c>
      <c r="D146" t="s">
        <v>15</v>
      </c>
      <c r="E146">
        <v>1545</v>
      </c>
      <c r="F146">
        <v>6</v>
      </c>
      <c r="G146">
        <v>6</v>
      </c>
      <c r="H146">
        <v>6</v>
      </c>
      <c r="I146" t="s">
        <v>16</v>
      </c>
      <c r="J146" t="s">
        <v>194</v>
      </c>
      <c r="K146" t="s">
        <v>18</v>
      </c>
      <c r="L146" t="str">
        <f t="shared" si="6"/>
        <v>Equal</v>
      </c>
    </row>
    <row r="147" spans="1:12" x14ac:dyDescent="0.25">
      <c r="A147" t="s">
        <v>12</v>
      </c>
      <c r="B147">
        <v>1066827</v>
      </c>
      <c r="C147" t="s">
        <v>276</v>
      </c>
      <c r="D147" t="s">
        <v>15</v>
      </c>
      <c r="E147">
        <v>200</v>
      </c>
      <c r="F147">
        <v>6</v>
      </c>
      <c r="G147">
        <v>6</v>
      </c>
      <c r="H147">
        <v>6</v>
      </c>
      <c r="I147" t="s">
        <v>31</v>
      </c>
      <c r="J147" t="s">
        <v>119</v>
      </c>
      <c r="K147" t="s">
        <v>31</v>
      </c>
      <c r="L147" t="str">
        <f t="shared" si="6"/>
        <v>Equal</v>
      </c>
    </row>
    <row r="148" spans="1:12" x14ac:dyDescent="0.25">
      <c r="A148" t="s">
        <v>12</v>
      </c>
      <c r="B148" t="s">
        <v>277</v>
      </c>
      <c r="C148" t="s">
        <v>278</v>
      </c>
      <c r="D148" t="s">
        <v>15</v>
      </c>
      <c r="E148">
        <v>1205</v>
      </c>
      <c r="F148">
        <v>6</v>
      </c>
      <c r="G148">
        <v>6</v>
      </c>
      <c r="H148">
        <v>6</v>
      </c>
      <c r="I148" t="s">
        <v>16</v>
      </c>
      <c r="J148" t="s">
        <v>194</v>
      </c>
      <c r="K148" t="s">
        <v>18</v>
      </c>
      <c r="L148" t="str">
        <f t="shared" si="6"/>
        <v>Equal</v>
      </c>
    </row>
    <row r="149" spans="1:12" x14ac:dyDescent="0.25">
      <c r="A149" t="s">
        <v>12</v>
      </c>
      <c r="B149" t="s">
        <v>279</v>
      </c>
      <c r="C149" t="s">
        <v>280</v>
      </c>
      <c r="D149" t="s">
        <v>15</v>
      </c>
      <c r="E149">
        <v>367</v>
      </c>
      <c r="F149">
        <v>6</v>
      </c>
      <c r="G149">
        <v>6</v>
      </c>
      <c r="H149">
        <v>6</v>
      </c>
      <c r="I149" t="s">
        <v>29</v>
      </c>
      <c r="J149" t="s">
        <v>71</v>
      </c>
      <c r="K149" t="s">
        <v>29</v>
      </c>
      <c r="L149" t="str">
        <f t="shared" si="6"/>
        <v>Equal</v>
      </c>
    </row>
    <row r="150" spans="1:12" x14ac:dyDescent="0.25">
      <c r="A150" t="s">
        <v>12</v>
      </c>
      <c r="B150" t="s">
        <v>281</v>
      </c>
      <c r="C150" t="s">
        <v>282</v>
      </c>
      <c r="D150" t="s">
        <v>15</v>
      </c>
      <c r="E150">
        <v>486</v>
      </c>
      <c r="F150">
        <v>6</v>
      </c>
      <c r="G150">
        <v>6</v>
      </c>
      <c r="H150">
        <v>6</v>
      </c>
      <c r="I150" t="s">
        <v>16</v>
      </c>
      <c r="J150" t="s">
        <v>25</v>
      </c>
      <c r="K150" t="s">
        <v>26</v>
      </c>
      <c r="L150" t="str">
        <f t="shared" si="6"/>
        <v>Equal</v>
      </c>
    </row>
    <row r="151" spans="1:12" x14ac:dyDescent="0.25">
      <c r="A151" t="s">
        <v>12</v>
      </c>
      <c r="B151">
        <v>933533</v>
      </c>
      <c r="C151" t="s">
        <v>283</v>
      </c>
      <c r="D151" t="s">
        <v>15</v>
      </c>
      <c r="E151">
        <v>32</v>
      </c>
      <c r="F151">
        <v>6</v>
      </c>
      <c r="G151">
        <v>6</v>
      </c>
      <c r="H151">
        <v>6</v>
      </c>
      <c r="I151" t="s">
        <v>284</v>
      </c>
      <c r="J151" t="s">
        <v>285</v>
      </c>
      <c r="K151" t="s">
        <v>32</v>
      </c>
      <c r="L151" t="str">
        <f t="shared" si="6"/>
        <v>Equal</v>
      </c>
    </row>
    <row r="152" spans="1:12" x14ac:dyDescent="0.25">
      <c r="A152" t="s">
        <v>12</v>
      </c>
      <c r="B152">
        <v>1105889</v>
      </c>
      <c r="C152" t="s">
        <v>286</v>
      </c>
      <c r="D152" t="s">
        <v>15</v>
      </c>
      <c r="E152">
        <v>928</v>
      </c>
      <c r="F152">
        <v>6</v>
      </c>
      <c r="G152">
        <v>6</v>
      </c>
      <c r="H152">
        <v>6</v>
      </c>
      <c r="I152" t="s">
        <v>16</v>
      </c>
      <c r="J152" t="s">
        <v>25</v>
      </c>
      <c r="K152" t="s">
        <v>26</v>
      </c>
      <c r="L152" t="str">
        <f t="shared" si="6"/>
        <v>Equal</v>
      </c>
    </row>
    <row r="153" spans="1:12" x14ac:dyDescent="0.25">
      <c r="A153" t="s">
        <v>12</v>
      </c>
      <c r="B153" t="s">
        <v>287</v>
      </c>
      <c r="C153" t="s">
        <v>288</v>
      </c>
      <c r="D153" t="s">
        <v>15</v>
      </c>
      <c r="E153">
        <v>1549</v>
      </c>
      <c r="F153">
        <v>6</v>
      </c>
      <c r="G153">
        <v>6</v>
      </c>
      <c r="H153">
        <v>6</v>
      </c>
      <c r="I153" t="s">
        <v>16</v>
      </c>
      <c r="J153" t="s">
        <v>194</v>
      </c>
      <c r="K153" t="s">
        <v>18</v>
      </c>
      <c r="L153" t="str">
        <f t="shared" si="6"/>
        <v>Equal</v>
      </c>
    </row>
    <row r="154" spans="1:12" x14ac:dyDescent="0.25">
      <c r="A154" t="s">
        <v>12</v>
      </c>
      <c r="B154">
        <v>906768</v>
      </c>
      <c r="C154" t="s">
        <v>289</v>
      </c>
      <c r="D154" t="s">
        <v>15</v>
      </c>
      <c r="E154">
        <v>478</v>
      </c>
      <c r="F154">
        <v>6</v>
      </c>
      <c r="G154">
        <v>6</v>
      </c>
      <c r="H154">
        <v>6</v>
      </c>
      <c r="I154" t="s">
        <v>16</v>
      </c>
      <c r="J154" t="s">
        <v>25</v>
      </c>
      <c r="K154" t="s">
        <v>26</v>
      </c>
      <c r="L154" t="str">
        <f t="shared" si="6"/>
        <v>Equal</v>
      </c>
    </row>
    <row r="155" spans="1:12" x14ac:dyDescent="0.25">
      <c r="A155" t="s">
        <v>12</v>
      </c>
      <c r="B155">
        <v>657209</v>
      </c>
      <c r="C155" t="s">
        <v>290</v>
      </c>
      <c r="D155" t="s">
        <v>15</v>
      </c>
      <c r="E155">
        <v>256</v>
      </c>
      <c r="F155">
        <v>6</v>
      </c>
      <c r="G155">
        <v>6</v>
      </c>
      <c r="H155">
        <v>6</v>
      </c>
      <c r="I155" t="s">
        <v>16</v>
      </c>
      <c r="J155" t="s">
        <v>20</v>
      </c>
      <c r="K155" t="s">
        <v>21</v>
      </c>
      <c r="L155" t="str">
        <f t="shared" si="6"/>
        <v>Equal</v>
      </c>
    </row>
    <row r="156" spans="1:12" x14ac:dyDescent="0.25">
      <c r="A156" t="s">
        <v>12</v>
      </c>
      <c r="B156">
        <v>511961</v>
      </c>
      <c r="C156" t="s">
        <v>291</v>
      </c>
      <c r="D156" t="s">
        <v>15</v>
      </c>
      <c r="E156">
        <v>1639</v>
      </c>
      <c r="F156">
        <v>6</v>
      </c>
      <c r="G156">
        <v>6</v>
      </c>
      <c r="H156">
        <v>6</v>
      </c>
      <c r="I156" t="s">
        <v>16</v>
      </c>
      <c r="J156" t="s">
        <v>20</v>
      </c>
      <c r="K156" t="s">
        <v>21</v>
      </c>
      <c r="L156" t="str">
        <f t="shared" si="6"/>
        <v>Equal</v>
      </c>
    </row>
    <row r="157" spans="1:12" x14ac:dyDescent="0.25">
      <c r="A157" t="s">
        <v>12</v>
      </c>
      <c r="B157" t="s">
        <v>292</v>
      </c>
      <c r="C157" t="s">
        <v>293</v>
      </c>
      <c r="D157" t="s">
        <v>15</v>
      </c>
      <c r="E157">
        <v>1108</v>
      </c>
      <c r="F157">
        <v>6</v>
      </c>
      <c r="G157">
        <v>6</v>
      </c>
      <c r="H157">
        <v>6</v>
      </c>
      <c r="I157" t="s">
        <v>16</v>
      </c>
      <c r="J157" t="s">
        <v>20</v>
      </c>
      <c r="K157" t="s">
        <v>21</v>
      </c>
      <c r="L157" t="str">
        <f t="shared" si="6"/>
        <v>Equal</v>
      </c>
    </row>
    <row r="158" spans="1:12" x14ac:dyDescent="0.25">
      <c r="A158" t="s">
        <v>12</v>
      </c>
      <c r="B158" t="s">
        <v>294</v>
      </c>
      <c r="C158" t="s">
        <v>295</v>
      </c>
      <c r="D158" t="s">
        <v>15</v>
      </c>
      <c r="E158">
        <v>538</v>
      </c>
      <c r="F158">
        <v>6</v>
      </c>
      <c r="G158">
        <v>6</v>
      </c>
      <c r="H158">
        <v>6</v>
      </c>
      <c r="I158" t="s">
        <v>16</v>
      </c>
      <c r="J158" t="s">
        <v>194</v>
      </c>
      <c r="K158" t="s">
        <v>18</v>
      </c>
      <c r="L158" t="str">
        <f t="shared" si="6"/>
        <v>Equal</v>
      </c>
    </row>
    <row r="159" spans="1:12" x14ac:dyDescent="0.25">
      <c r="A159" t="s">
        <v>12</v>
      </c>
      <c r="B159" t="s">
        <v>296</v>
      </c>
      <c r="C159" t="s">
        <v>297</v>
      </c>
      <c r="D159" t="s">
        <v>15</v>
      </c>
      <c r="E159">
        <v>970</v>
      </c>
      <c r="F159">
        <v>6</v>
      </c>
      <c r="G159">
        <v>6</v>
      </c>
      <c r="H159">
        <v>6</v>
      </c>
      <c r="I159" t="s">
        <v>16</v>
      </c>
      <c r="J159" t="s">
        <v>20</v>
      </c>
      <c r="K159" t="s">
        <v>21</v>
      </c>
      <c r="L159" t="str">
        <f t="shared" si="6"/>
        <v>Equal</v>
      </c>
    </row>
    <row r="160" spans="1:12" x14ac:dyDescent="0.25">
      <c r="A160" t="s">
        <v>12</v>
      </c>
      <c r="B160" t="s">
        <v>298</v>
      </c>
      <c r="C160" t="s">
        <v>299</v>
      </c>
      <c r="D160" t="s">
        <v>15</v>
      </c>
      <c r="E160">
        <v>610</v>
      </c>
      <c r="F160">
        <v>6</v>
      </c>
      <c r="G160">
        <v>6</v>
      </c>
      <c r="H160">
        <v>6</v>
      </c>
      <c r="I160" t="s">
        <v>16</v>
      </c>
      <c r="J160" t="s">
        <v>194</v>
      </c>
      <c r="K160" t="s">
        <v>18</v>
      </c>
      <c r="L160" t="str">
        <f t="shared" si="6"/>
        <v>Equal</v>
      </c>
    </row>
    <row r="161" spans="1:12" x14ac:dyDescent="0.25">
      <c r="A161" t="s">
        <v>12</v>
      </c>
      <c r="B161">
        <v>964697</v>
      </c>
      <c r="C161" t="s">
        <v>300</v>
      </c>
      <c r="D161" t="s">
        <v>15</v>
      </c>
      <c r="E161">
        <v>652</v>
      </c>
      <c r="F161">
        <v>6</v>
      </c>
      <c r="G161">
        <v>6</v>
      </c>
      <c r="H161">
        <v>6</v>
      </c>
      <c r="I161" t="s">
        <v>16</v>
      </c>
      <c r="J161" t="s">
        <v>194</v>
      </c>
      <c r="K161" t="s">
        <v>18</v>
      </c>
      <c r="L161" t="str">
        <f t="shared" si="6"/>
        <v>Equal</v>
      </c>
    </row>
    <row r="162" spans="1:12" x14ac:dyDescent="0.25">
      <c r="A162" t="s">
        <v>12</v>
      </c>
      <c r="B162" t="s">
        <v>301</v>
      </c>
      <c r="C162" t="s">
        <v>302</v>
      </c>
      <c r="D162" t="s">
        <v>15</v>
      </c>
      <c r="E162">
        <v>668</v>
      </c>
      <c r="F162">
        <v>6</v>
      </c>
      <c r="G162">
        <v>6</v>
      </c>
      <c r="H162">
        <v>6</v>
      </c>
      <c r="I162" t="s">
        <v>16</v>
      </c>
      <c r="J162" t="s">
        <v>194</v>
      </c>
      <c r="K162" t="s">
        <v>18</v>
      </c>
      <c r="L162" t="str">
        <f t="shared" si="6"/>
        <v>Equal</v>
      </c>
    </row>
    <row r="163" spans="1:12" x14ac:dyDescent="0.25">
      <c r="A163" t="s">
        <v>12</v>
      </c>
      <c r="B163">
        <v>1125363</v>
      </c>
      <c r="C163" t="s">
        <v>303</v>
      </c>
      <c r="D163" t="s">
        <v>15</v>
      </c>
      <c r="E163">
        <v>1399</v>
      </c>
      <c r="F163">
        <v>6</v>
      </c>
      <c r="G163">
        <v>6</v>
      </c>
      <c r="H163">
        <v>6</v>
      </c>
      <c r="I163" t="s">
        <v>16</v>
      </c>
      <c r="J163" t="s">
        <v>20</v>
      </c>
      <c r="K163" t="s">
        <v>21</v>
      </c>
      <c r="L163" t="str">
        <f t="shared" si="6"/>
        <v>Equal</v>
      </c>
    </row>
    <row r="164" spans="1:12" x14ac:dyDescent="0.25">
      <c r="A164" t="s">
        <v>12</v>
      </c>
      <c r="B164">
        <v>534854</v>
      </c>
      <c r="C164" t="s">
        <v>304</v>
      </c>
      <c r="D164" t="s">
        <v>15</v>
      </c>
      <c r="E164">
        <v>37</v>
      </c>
      <c r="F164">
        <v>6</v>
      </c>
      <c r="G164">
        <v>6</v>
      </c>
      <c r="H164">
        <v>6</v>
      </c>
      <c r="I164" t="s">
        <v>16</v>
      </c>
      <c r="J164" t="s">
        <v>20</v>
      </c>
      <c r="K164" t="s">
        <v>21</v>
      </c>
      <c r="L164" t="str">
        <f t="shared" si="6"/>
        <v>Equal</v>
      </c>
    </row>
    <row r="165" spans="1:12" x14ac:dyDescent="0.25">
      <c r="A165" t="s">
        <v>12</v>
      </c>
      <c r="B165">
        <v>1203064</v>
      </c>
      <c r="C165" t="s">
        <v>305</v>
      </c>
      <c r="D165" t="s">
        <v>15</v>
      </c>
      <c r="E165">
        <v>35</v>
      </c>
      <c r="F165">
        <v>6</v>
      </c>
      <c r="G165">
        <v>6</v>
      </c>
      <c r="H165">
        <v>6</v>
      </c>
      <c r="I165" t="s">
        <v>28</v>
      </c>
      <c r="J165" t="s">
        <v>82</v>
      </c>
      <c r="K165" t="s">
        <v>28</v>
      </c>
      <c r="L165" t="str">
        <f t="shared" si="6"/>
        <v>Equal</v>
      </c>
    </row>
    <row r="166" spans="1:12" x14ac:dyDescent="0.25">
      <c r="A166" t="s">
        <v>12</v>
      </c>
      <c r="B166" t="s">
        <v>306</v>
      </c>
      <c r="C166" t="s">
        <v>307</v>
      </c>
      <c r="D166" t="s">
        <v>15</v>
      </c>
      <c r="E166">
        <v>778</v>
      </c>
      <c r="F166">
        <v>6</v>
      </c>
      <c r="G166">
        <v>6</v>
      </c>
      <c r="H166">
        <v>6</v>
      </c>
      <c r="I166" t="s">
        <v>16</v>
      </c>
      <c r="J166" t="s">
        <v>194</v>
      </c>
      <c r="K166" t="s">
        <v>18</v>
      </c>
      <c r="L166" t="str">
        <f t="shared" si="6"/>
        <v>Equal</v>
      </c>
    </row>
    <row r="167" spans="1:12" x14ac:dyDescent="0.25">
      <c r="A167" t="s">
        <v>12</v>
      </c>
      <c r="B167">
        <v>1252816</v>
      </c>
      <c r="C167" t="s">
        <v>308</v>
      </c>
      <c r="D167" t="s">
        <v>15</v>
      </c>
      <c r="E167">
        <v>254</v>
      </c>
      <c r="F167">
        <v>6</v>
      </c>
      <c r="G167">
        <v>6</v>
      </c>
      <c r="H167">
        <v>6</v>
      </c>
      <c r="I167" t="s">
        <v>31</v>
      </c>
      <c r="J167" t="s">
        <v>224</v>
      </c>
      <c r="K167" t="s">
        <v>31</v>
      </c>
      <c r="L167" t="str">
        <f t="shared" si="6"/>
        <v>Equal</v>
      </c>
    </row>
    <row r="168" spans="1:12" x14ac:dyDescent="0.25">
      <c r="A168" t="s">
        <v>12</v>
      </c>
      <c r="B168">
        <v>962331</v>
      </c>
      <c r="C168" t="s">
        <v>309</v>
      </c>
      <c r="D168" t="s">
        <v>15</v>
      </c>
      <c r="E168">
        <v>155</v>
      </c>
      <c r="F168">
        <v>6</v>
      </c>
      <c r="G168">
        <v>6</v>
      </c>
      <c r="H168">
        <v>6</v>
      </c>
      <c r="I168" t="s">
        <v>31</v>
      </c>
      <c r="J168" t="s">
        <v>102</v>
      </c>
      <c r="K168" t="s">
        <v>31</v>
      </c>
      <c r="L168" t="str">
        <f t="shared" si="6"/>
        <v>Equal</v>
      </c>
    </row>
    <row r="169" spans="1:12" x14ac:dyDescent="0.25">
      <c r="A169" t="s">
        <v>12</v>
      </c>
      <c r="B169">
        <v>680069</v>
      </c>
      <c r="C169" t="s">
        <v>310</v>
      </c>
      <c r="D169" t="s">
        <v>15</v>
      </c>
      <c r="E169">
        <v>708</v>
      </c>
      <c r="F169">
        <v>6</v>
      </c>
      <c r="G169">
        <v>6</v>
      </c>
      <c r="H169">
        <v>6</v>
      </c>
      <c r="I169" t="s">
        <v>16</v>
      </c>
      <c r="J169" t="s">
        <v>194</v>
      </c>
      <c r="K169" t="s">
        <v>18</v>
      </c>
      <c r="L169" t="str">
        <f t="shared" si="6"/>
        <v>Equal</v>
      </c>
    </row>
    <row r="170" spans="1:12" x14ac:dyDescent="0.25">
      <c r="A170" t="s">
        <v>12</v>
      </c>
      <c r="B170">
        <v>1224712</v>
      </c>
      <c r="C170" t="s">
        <v>311</v>
      </c>
      <c r="D170" t="s">
        <v>15</v>
      </c>
      <c r="E170">
        <v>561</v>
      </c>
      <c r="F170">
        <v>6</v>
      </c>
      <c r="G170">
        <v>6</v>
      </c>
      <c r="H170">
        <v>6</v>
      </c>
      <c r="I170" t="s">
        <v>16</v>
      </c>
      <c r="J170" t="s">
        <v>194</v>
      </c>
      <c r="K170" t="s">
        <v>18</v>
      </c>
      <c r="L170" t="str">
        <f t="shared" si="6"/>
        <v>Equal</v>
      </c>
    </row>
    <row r="171" spans="1:12" x14ac:dyDescent="0.25">
      <c r="A171" t="s">
        <v>12</v>
      </c>
      <c r="B171" t="s">
        <v>312</v>
      </c>
      <c r="C171" t="s">
        <v>313</v>
      </c>
      <c r="D171" t="s">
        <v>15</v>
      </c>
      <c r="E171">
        <v>1547</v>
      </c>
      <c r="F171">
        <v>6</v>
      </c>
      <c r="G171">
        <v>6</v>
      </c>
      <c r="H171">
        <v>6</v>
      </c>
      <c r="I171" t="s">
        <v>16</v>
      </c>
      <c r="J171" t="s">
        <v>25</v>
      </c>
      <c r="K171" t="s">
        <v>26</v>
      </c>
      <c r="L171" t="str">
        <f t="shared" si="6"/>
        <v>Equal</v>
      </c>
    </row>
    <row r="172" spans="1:12" x14ac:dyDescent="0.25">
      <c r="A172" t="s">
        <v>12</v>
      </c>
      <c r="B172">
        <v>974500</v>
      </c>
      <c r="C172" t="s">
        <v>314</v>
      </c>
      <c r="D172" t="s">
        <v>15</v>
      </c>
      <c r="E172">
        <v>9</v>
      </c>
      <c r="F172">
        <v>6</v>
      </c>
      <c r="G172">
        <v>6</v>
      </c>
      <c r="H172">
        <v>6</v>
      </c>
      <c r="I172" t="s">
        <v>16</v>
      </c>
      <c r="J172" t="s">
        <v>265</v>
      </c>
      <c r="K172" t="s">
        <v>21</v>
      </c>
      <c r="L172" t="str">
        <f t="shared" si="6"/>
        <v>Equal</v>
      </c>
    </row>
    <row r="173" spans="1:12" x14ac:dyDescent="0.25">
      <c r="A173" t="s">
        <v>12</v>
      </c>
      <c r="B173" t="s">
        <v>315</v>
      </c>
      <c r="C173" t="s">
        <v>316</v>
      </c>
      <c r="D173" t="s">
        <v>15</v>
      </c>
      <c r="E173">
        <v>584</v>
      </c>
      <c r="F173">
        <v>6</v>
      </c>
      <c r="G173">
        <v>6</v>
      </c>
      <c r="H173">
        <v>6</v>
      </c>
      <c r="I173" t="s">
        <v>31</v>
      </c>
      <c r="J173" t="s">
        <v>88</v>
      </c>
      <c r="K173" t="s">
        <v>31</v>
      </c>
      <c r="L173" t="str">
        <f t="shared" si="6"/>
        <v>Equal</v>
      </c>
    </row>
    <row r="174" spans="1:12" x14ac:dyDescent="0.25">
      <c r="A174" t="s">
        <v>12</v>
      </c>
      <c r="B174">
        <v>1166517</v>
      </c>
      <c r="C174" t="s">
        <v>317</v>
      </c>
      <c r="D174" t="s">
        <v>15</v>
      </c>
      <c r="E174">
        <v>493</v>
      </c>
      <c r="F174">
        <v>6</v>
      </c>
      <c r="G174">
        <v>6</v>
      </c>
      <c r="H174">
        <v>6</v>
      </c>
      <c r="I174" t="s">
        <v>31</v>
      </c>
      <c r="J174" t="s">
        <v>57</v>
      </c>
      <c r="K174" t="s">
        <v>31</v>
      </c>
      <c r="L174" t="str">
        <f t="shared" si="6"/>
        <v>Equal</v>
      </c>
    </row>
    <row r="175" spans="1:12" x14ac:dyDescent="0.25">
      <c r="A175" t="s">
        <v>12</v>
      </c>
      <c r="B175" t="s">
        <v>318</v>
      </c>
      <c r="C175" t="s">
        <v>319</v>
      </c>
      <c r="D175" t="s">
        <v>15</v>
      </c>
      <c r="E175">
        <v>671</v>
      </c>
      <c r="F175">
        <v>6</v>
      </c>
      <c r="G175">
        <v>6</v>
      </c>
      <c r="H175">
        <v>6</v>
      </c>
      <c r="I175" t="s">
        <v>31</v>
      </c>
      <c r="J175" t="s">
        <v>57</v>
      </c>
      <c r="K175" t="s">
        <v>31</v>
      </c>
      <c r="L175" t="str">
        <f t="shared" si="6"/>
        <v>Equal</v>
      </c>
    </row>
    <row r="176" spans="1:12" x14ac:dyDescent="0.25">
      <c r="A176" t="s">
        <v>12</v>
      </c>
      <c r="B176" t="s">
        <v>320</v>
      </c>
      <c r="C176" t="s">
        <v>321</v>
      </c>
      <c r="D176" t="s">
        <v>15</v>
      </c>
      <c r="E176">
        <v>309</v>
      </c>
      <c r="F176">
        <v>6</v>
      </c>
      <c r="G176">
        <v>6</v>
      </c>
      <c r="H176">
        <v>6</v>
      </c>
      <c r="I176" t="s">
        <v>31</v>
      </c>
      <c r="J176" t="s">
        <v>224</v>
      </c>
      <c r="K176" t="s">
        <v>31</v>
      </c>
      <c r="L176" t="str">
        <f t="shared" si="6"/>
        <v>Equal</v>
      </c>
    </row>
    <row r="177" spans="1:12" x14ac:dyDescent="0.25">
      <c r="A177" t="s">
        <v>12</v>
      </c>
      <c r="B177">
        <v>1080158</v>
      </c>
      <c r="C177" t="s">
        <v>322</v>
      </c>
      <c r="D177" t="s">
        <v>15</v>
      </c>
      <c r="E177">
        <v>6</v>
      </c>
      <c r="F177">
        <v>6</v>
      </c>
      <c r="G177">
        <v>6</v>
      </c>
      <c r="H177">
        <v>6</v>
      </c>
      <c r="I177" t="s">
        <v>16</v>
      </c>
      <c r="J177" t="s">
        <v>20</v>
      </c>
      <c r="K177" t="s">
        <v>21</v>
      </c>
      <c r="L177" t="str">
        <f t="shared" si="6"/>
        <v>Equal</v>
      </c>
    </row>
    <row r="178" spans="1:12" x14ac:dyDescent="0.25">
      <c r="A178" t="s">
        <v>12</v>
      </c>
      <c r="B178" t="s">
        <v>323</v>
      </c>
      <c r="C178" t="s">
        <v>324</v>
      </c>
      <c r="D178" t="s">
        <v>15</v>
      </c>
      <c r="E178">
        <v>291</v>
      </c>
      <c r="F178">
        <v>6</v>
      </c>
      <c r="G178">
        <v>6</v>
      </c>
      <c r="H178">
        <v>6</v>
      </c>
      <c r="I178" t="s">
        <v>28</v>
      </c>
      <c r="J178" t="s">
        <v>82</v>
      </c>
      <c r="K178" t="s">
        <v>28</v>
      </c>
      <c r="L178" t="str">
        <f t="shared" si="6"/>
        <v>Equal</v>
      </c>
    </row>
    <row r="179" spans="1:12" x14ac:dyDescent="0.25">
      <c r="A179" t="s">
        <v>12</v>
      </c>
      <c r="B179" t="s">
        <v>325</v>
      </c>
      <c r="C179" t="s">
        <v>326</v>
      </c>
      <c r="D179" t="s">
        <v>15</v>
      </c>
      <c r="E179">
        <v>1378</v>
      </c>
      <c r="F179">
        <v>6</v>
      </c>
      <c r="G179">
        <v>6</v>
      </c>
      <c r="H179">
        <v>6</v>
      </c>
      <c r="I179" t="s">
        <v>16</v>
      </c>
      <c r="J179" t="s">
        <v>25</v>
      </c>
      <c r="K179" t="s">
        <v>26</v>
      </c>
      <c r="L179" t="str">
        <f t="shared" si="6"/>
        <v>Equal</v>
      </c>
    </row>
    <row r="180" spans="1:12" x14ac:dyDescent="0.25">
      <c r="A180" t="s">
        <v>12</v>
      </c>
      <c r="B180">
        <v>906031</v>
      </c>
      <c r="C180" t="s">
        <v>327</v>
      </c>
      <c r="D180" t="s">
        <v>15</v>
      </c>
      <c r="E180">
        <v>1653</v>
      </c>
      <c r="F180">
        <v>6</v>
      </c>
      <c r="G180">
        <v>6</v>
      </c>
      <c r="H180">
        <v>6</v>
      </c>
      <c r="I180" t="s">
        <v>29</v>
      </c>
      <c r="J180" t="s">
        <v>93</v>
      </c>
      <c r="K180" t="s">
        <v>29</v>
      </c>
      <c r="L180" t="str">
        <f t="shared" si="6"/>
        <v>Equal</v>
      </c>
    </row>
    <row r="181" spans="1:12" x14ac:dyDescent="0.25">
      <c r="A181" t="s">
        <v>12</v>
      </c>
      <c r="B181">
        <v>650752</v>
      </c>
      <c r="C181" t="s">
        <v>328</v>
      </c>
      <c r="D181" t="s">
        <v>15</v>
      </c>
      <c r="E181">
        <v>94</v>
      </c>
      <c r="F181">
        <v>6</v>
      </c>
      <c r="G181">
        <v>6</v>
      </c>
      <c r="H181">
        <v>6</v>
      </c>
      <c r="I181" t="s">
        <v>31</v>
      </c>
      <c r="J181" t="s">
        <v>119</v>
      </c>
      <c r="K181" t="s">
        <v>31</v>
      </c>
      <c r="L181" t="str">
        <f t="shared" si="6"/>
        <v>Equal</v>
      </c>
    </row>
    <row r="182" spans="1:12" x14ac:dyDescent="0.25">
      <c r="A182" t="s">
        <v>12</v>
      </c>
      <c r="B182">
        <v>584895</v>
      </c>
      <c r="C182" t="s">
        <v>329</v>
      </c>
      <c r="D182" t="s">
        <v>15</v>
      </c>
      <c r="E182">
        <v>773</v>
      </c>
      <c r="F182">
        <v>6</v>
      </c>
      <c r="G182">
        <v>6</v>
      </c>
      <c r="H182">
        <v>6</v>
      </c>
      <c r="I182" t="s">
        <v>28</v>
      </c>
      <c r="J182" t="s">
        <v>82</v>
      </c>
      <c r="K182" t="s">
        <v>28</v>
      </c>
      <c r="L182" t="str">
        <f t="shared" si="6"/>
        <v>Equal</v>
      </c>
    </row>
    <row r="183" spans="1:12" x14ac:dyDescent="0.25">
      <c r="A183" t="s">
        <v>12</v>
      </c>
      <c r="B183">
        <v>1209890</v>
      </c>
      <c r="C183" t="s">
        <v>330</v>
      </c>
      <c r="D183" t="s">
        <v>15</v>
      </c>
      <c r="E183">
        <v>222</v>
      </c>
      <c r="F183">
        <v>6</v>
      </c>
      <c r="G183">
        <v>6</v>
      </c>
      <c r="H183">
        <v>6</v>
      </c>
      <c r="I183" t="s">
        <v>31</v>
      </c>
      <c r="J183" t="s">
        <v>224</v>
      </c>
      <c r="K183" t="s">
        <v>31</v>
      </c>
      <c r="L183" t="str">
        <f t="shared" si="6"/>
        <v>Equal</v>
      </c>
    </row>
    <row r="184" spans="1:12" x14ac:dyDescent="0.25">
      <c r="A184" t="s">
        <v>12</v>
      </c>
      <c r="B184">
        <v>666675</v>
      </c>
      <c r="C184" t="s">
        <v>331</v>
      </c>
      <c r="D184" t="s">
        <v>15</v>
      </c>
      <c r="E184">
        <v>741</v>
      </c>
      <c r="F184">
        <v>6</v>
      </c>
      <c r="G184">
        <v>6</v>
      </c>
      <c r="H184">
        <v>6</v>
      </c>
      <c r="I184" t="s">
        <v>16</v>
      </c>
      <c r="J184" t="s">
        <v>194</v>
      </c>
      <c r="K184" t="s">
        <v>18</v>
      </c>
      <c r="L184" t="str">
        <f t="shared" si="6"/>
        <v>Equal</v>
      </c>
    </row>
    <row r="185" spans="1:12" x14ac:dyDescent="0.25">
      <c r="A185" t="s">
        <v>12</v>
      </c>
      <c r="B185">
        <v>1127894</v>
      </c>
      <c r="C185" t="s">
        <v>332</v>
      </c>
      <c r="D185" t="s">
        <v>15</v>
      </c>
      <c r="E185">
        <v>841</v>
      </c>
      <c r="F185">
        <v>6</v>
      </c>
      <c r="G185">
        <v>6</v>
      </c>
      <c r="H185">
        <v>6</v>
      </c>
      <c r="I185" t="s">
        <v>28</v>
      </c>
      <c r="J185" t="s">
        <v>82</v>
      </c>
      <c r="K185" t="s">
        <v>28</v>
      </c>
      <c r="L185" t="str">
        <f t="shared" si="6"/>
        <v>Equal</v>
      </c>
    </row>
    <row r="186" spans="1:12" x14ac:dyDescent="0.25">
      <c r="A186" t="s">
        <v>12</v>
      </c>
      <c r="B186" t="s">
        <v>333</v>
      </c>
      <c r="C186" t="s">
        <v>334</v>
      </c>
      <c r="D186" t="s">
        <v>15</v>
      </c>
      <c r="E186">
        <v>886</v>
      </c>
      <c r="F186">
        <v>6</v>
      </c>
      <c r="G186">
        <v>6</v>
      </c>
      <c r="H186">
        <v>6</v>
      </c>
      <c r="I186" t="s">
        <v>16</v>
      </c>
      <c r="J186" t="s">
        <v>25</v>
      </c>
      <c r="K186" t="s">
        <v>26</v>
      </c>
      <c r="L186" t="str">
        <f t="shared" si="6"/>
        <v>Equal</v>
      </c>
    </row>
    <row r="187" spans="1:12" x14ac:dyDescent="0.25">
      <c r="A187" t="s">
        <v>12</v>
      </c>
      <c r="B187" t="s">
        <v>335</v>
      </c>
      <c r="C187" t="s">
        <v>336</v>
      </c>
      <c r="D187" t="s">
        <v>15</v>
      </c>
      <c r="E187">
        <v>954</v>
      </c>
      <c r="F187">
        <v>6</v>
      </c>
      <c r="G187">
        <v>6</v>
      </c>
      <c r="H187">
        <v>6</v>
      </c>
      <c r="I187" t="s">
        <v>16</v>
      </c>
      <c r="J187" t="s">
        <v>194</v>
      </c>
      <c r="K187" t="s">
        <v>18</v>
      </c>
      <c r="L187" t="str">
        <f t="shared" si="6"/>
        <v>Equal</v>
      </c>
    </row>
    <row r="188" spans="1:12" x14ac:dyDescent="0.25">
      <c r="A188" t="s">
        <v>12</v>
      </c>
      <c r="B188" t="s">
        <v>337</v>
      </c>
      <c r="C188" t="s">
        <v>338</v>
      </c>
      <c r="D188" t="s">
        <v>15</v>
      </c>
      <c r="E188">
        <v>575</v>
      </c>
      <c r="F188">
        <v>6</v>
      </c>
      <c r="G188">
        <v>6</v>
      </c>
      <c r="H188">
        <v>6</v>
      </c>
      <c r="I188" t="s">
        <v>16</v>
      </c>
      <c r="J188" t="s">
        <v>265</v>
      </c>
      <c r="K188" t="s">
        <v>21</v>
      </c>
      <c r="L188" t="str">
        <f t="shared" si="6"/>
        <v>Equal</v>
      </c>
    </row>
    <row r="189" spans="1:12" x14ac:dyDescent="0.25">
      <c r="A189" t="s">
        <v>12</v>
      </c>
      <c r="B189" t="s">
        <v>339</v>
      </c>
      <c r="C189" t="s">
        <v>340</v>
      </c>
      <c r="D189" t="s">
        <v>15</v>
      </c>
      <c r="E189">
        <v>1126</v>
      </c>
      <c r="F189">
        <v>6</v>
      </c>
      <c r="G189">
        <v>6</v>
      </c>
      <c r="H189">
        <v>6</v>
      </c>
      <c r="I189" t="s">
        <v>16</v>
      </c>
      <c r="J189" t="s">
        <v>194</v>
      </c>
      <c r="K189" t="s">
        <v>18</v>
      </c>
      <c r="L189" t="str">
        <f t="shared" si="6"/>
        <v>Equal</v>
      </c>
    </row>
    <row r="190" spans="1:12" x14ac:dyDescent="0.25">
      <c r="A190" t="s">
        <v>12</v>
      </c>
      <c r="B190">
        <v>1259596</v>
      </c>
      <c r="C190" t="s">
        <v>341</v>
      </c>
      <c r="D190" t="s">
        <v>15</v>
      </c>
      <c r="E190">
        <v>806</v>
      </c>
      <c r="F190">
        <v>6</v>
      </c>
      <c r="G190">
        <v>6</v>
      </c>
      <c r="H190">
        <v>6</v>
      </c>
      <c r="I190" t="s">
        <v>30</v>
      </c>
      <c r="J190" t="s">
        <v>342</v>
      </c>
      <c r="K190" t="s">
        <v>30</v>
      </c>
      <c r="L190" t="str">
        <f t="shared" si="6"/>
        <v>Equal</v>
      </c>
    </row>
    <row r="191" spans="1:12" x14ac:dyDescent="0.25">
      <c r="A191" t="s">
        <v>12</v>
      </c>
      <c r="B191" t="s">
        <v>343</v>
      </c>
      <c r="C191" t="s">
        <v>344</v>
      </c>
      <c r="D191" t="s">
        <v>15</v>
      </c>
      <c r="E191">
        <v>1096</v>
      </c>
      <c r="F191">
        <v>6</v>
      </c>
      <c r="G191">
        <v>6</v>
      </c>
      <c r="H191">
        <v>6</v>
      </c>
      <c r="I191" t="s">
        <v>16</v>
      </c>
      <c r="J191" t="s">
        <v>194</v>
      </c>
      <c r="K191" t="s">
        <v>18</v>
      </c>
      <c r="L191" t="str">
        <f t="shared" si="6"/>
        <v>Equal</v>
      </c>
    </row>
    <row r="192" spans="1:12" x14ac:dyDescent="0.25">
      <c r="A192" t="s">
        <v>12</v>
      </c>
      <c r="B192" t="s">
        <v>345</v>
      </c>
      <c r="C192" t="s">
        <v>346</v>
      </c>
      <c r="D192" t="s">
        <v>15</v>
      </c>
      <c r="E192">
        <v>851</v>
      </c>
      <c r="F192">
        <v>6</v>
      </c>
      <c r="G192">
        <v>6</v>
      </c>
      <c r="H192">
        <v>6</v>
      </c>
      <c r="I192" t="s">
        <v>28</v>
      </c>
      <c r="J192" t="s">
        <v>190</v>
      </c>
      <c r="K192" t="s">
        <v>28</v>
      </c>
      <c r="L192" t="str">
        <f t="shared" si="6"/>
        <v>Equal</v>
      </c>
    </row>
    <row r="193" spans="1:12" x14ac:dyDescent="0.25">
      <c r="A193" t="s">
        <v>12</v>
      </c>
      <c r="B193" t="s">
        <v>347</v>
      </c>
      <c r="C193" t="s">
        <v>348</v>
      </c>
      <c r="D193" t="s">
        <v>15</v>
      </c>
      <c r="E193">
        <v>682</v>
      </c>
      <c r="F193">
        <v>6</v>
      </c>
      <c r="G193">
        <v>6</v>
      </c>
      <c r="H193">
        <v>6</v>
      </c>
      <c r="I193" t="s">
        <v>16</v>
      </c>
      <c r="J193" t="s">
        <v>20</v>
      </c>
      <c r="K193" t="s">
        <v>21</v>
      </c>
      <c r="L193" t="str">
        <f t="shared" si="6"/>
        <v>Equal</v>
      </c>
    </row>
    <row r="194" spans="1:12" x14ac:dyDescent="0.25">
      <c r="A194" t="s">
        <v>12</v>
      </c>
      <c r="B194">
        <v>669631</v>
      </c>
      <c r="C194" t="s">
        <v>349</v>
      </c>
      <c r="D194" t="s">
        <v>15</v>
      </c>
      <c r="E194">
        <v>212</v>
      </c>
      <c r="F194">
        <v>6</v>
      </c>
      <c r="G194">
        <v>6</v>
      </c>
      <c r="H194">
        <v>6</v>
      </c>
      <c r="I194" t="s">
        <v>28</v>
      </c>
      <c r="J194" t="s">
        <v>82</v>
      </c>
      <c r="K194" t="s">
        <v>28</v>
      </c>
      <c r="L194" t="str">
        <f t="shared" ref="L194:L257" si="7">IF(F194=G194, "Equal", IF(F194&gt;G194, "Baseline", "Vessel"))</f>
        <v>Equal</v>
      </c>
    </row>
    <row r="195" spans="1:12" x14ac:dyDescent="0.25">
      <c r="A195" t="s">
        <v>12</v>
      </c>
      <c r="B195" t="s">
        <v>350</v>
      </c>
      <c r="C195" t="s">
        <v>351</v>
      </c>
      <c r="D195" t="s">
        <v>15</v>
      </c>
      <c r="E195">
        <v>980</v>
      </c>
      <c r="F195">
        <v>6</v>
      </c>
      <c r="G195">
        <v>6</v>
      </c>
      <c r="H195">
        <v>6</v>
      </c>
      <c r="I195" t="s">
        <v>16</v>
      </c>
      <c r="J195" t="s">
        <v>25</v>
      </c>
      <c r="K195" t="s">
        <v>26</v>
      </c>
      <c r="L195" t="str">
        <f t="shared" si="7"/>
        <v>Equal</v>
      </c>
    </row>
    <row r="196" spans="1:12" x14ac:dyDescent="0.25">
      <c r="A196" t="s">
        <v>12</v>
      </c>
      <c r="B196" t="s">
        <v>352</v>
      </c>
      <c r="C196" t="s">
        <v>353</v>
      </c>
      <c r="D196" t="s">
        <v>15</v>
      </c>
      <c r="E196">
        <v>288</v>
      </c>
      <c r="F196">
        <v>55</v>
      </c>
      <c r="G196">
        <v>6</v>
      </c>
      <c r="H196">
        <v>6</v>
      </c>
      <c r="I196" t="s">
        <v>31</v>
      </c>
      <c r="J196" t="s">
        <v>57</v>
      </c>
      <c r="K196" t="s">
        <v>31</v>
      </c>
      <c r="L196" t="str">
        <f t="shared" si="7"/>
        <v>Baseline</v>
      </c>
    </row>
    <row r="197" spans="1:12" x14ac:dyDescent="0.25">
      <c r="A197" t="s">
        <v>12</v>
      </c>
      <c r="B197" t="s">
        <v>354</v>
      </c>
      <c r="C197" t="s">
        <v>355</v>
      </c>
      <c r="D197" t="s">
        <v>15</v>
      </c>
      <c r="E197">
        <v>859</v>
      </c>
      <c r="F197">
        <v>6</v>
      </c>
      <c r="G197">
        <v>6</v>
      </c>
      <c r="H197">
        <v>6</v>
      </c>
      <c r="I197" t="s">
        <v>16</v>
      </c>
      <c r="J197" t="s">
        <v>25</v>
      </c>
      <c r="K197" t="s">
        <v>26</v>
      </c>
      <c r="L197" t="str">
        <f t="shared" si="7"/>
        <v>Equal</v>
      </c>
    </row>
    <row r="198" spans="1:12" x14ac:dyDescent="0.25">
      <c r="A198" t="s">
        <v>12</v>
      </c>
      <c r="B198" t="s">
        <v>356</v>
      </c>
      <c r="C198" t="s">
        <v>357</v>
      </c>
      <c r="D198" t="s">
        <v>15</v>
      </c>
      <c r="E198">
        <v>1401</v>
      </c>
      <c r="F198">
        <v>6</v>
      </c>
      <c r="G198">
        <v>6</v>
      </c>
      <c r="H198">
        <v>6</v>
      </c>
      <c r="I198" t="s">
        <v>16</v>
      </c>
      <c r="J198" t="s">
        <v>25</v>
      </c>
      <c r="K198" t="s">
        <v>26</v>
      </c>
      <c r="L198" t="str">
        <f t="shared" si="7"/>
        <v>Equal</v>
      </c>
    </row>
    <row r="199" spans="1:12" x14ac:dyDescent="0.25">
      <c r="A199" t="s">
        <v>12</v>
      </c>
      <c r="B199" t="s">
        <v>358</v>
      </c>
      <c r="C199" t="s">
        <v>359</v>
      </c>
      <c r="D199" t="s">
        <v>15</v>
      </c>
      <c r="E199">
        <v>1472</v>
      </c>
      <c r="F199">
        <v>6</v>
      </c>
      <c r="G199">
        <v>6</v>
      </c>
      <c r="H199">
        <v>6</v>
      </c>
      <c r="I199" t="s">
        <v>16</v>
      </c>
      <c r="J199" t="s">
        <v>25</v>
      </c>
      <c r="K199" t="s">
        <v>26</v>
      </c>
      <c r="L199" t="str">
        <f t="shared" si="7"/>
        <v>Equal</v>
      </c>
    </row>
    <row r="200" spans="1:12" x14ac:dyDescent="0.25">
      <c r="A200" t="s">
        <v>12</v>
      </c>
      <c r="B200" t="s">
        <v>360</v>
      </c>
      <c r="C200" t="s">
        <v>361</v>
      </c>
      <c r="D200" t="s">
        <v>15</v>
      </c>
      <c r="E200">
        <v>1471</v>
      </c>
      <c r="F200">
        <v>6</v>
      </c>
      <c r="G200">
        <v>6</v>
      </c>
      <c r="H200">
        <v>6</v>
      </c>
      <c r="I200" t="s">
        <v>16</v>
      </c>
      <c r="J200" t="s">
        <v>194</v>
      </c>
      <c r="K200" t="s">
        <v>18</v>
      </c>
      <c r="L200" t="str">
        <f t="shared" si="7"/>
        <v>Equal</v>
      </c>
    </row>
    <row r="201" spans="1:12" x14ac:dyDescent="0.25">
      <c r="A201" t="s">
        <v>12</v>
      </c>
      <c r="B201">
        <v>1247978</v>
      </c>
      <c r="C201" t="s">
        <v>362</v>
      </c>
      <c r="D201" t="s">
        <v>15</v>
      </c>
      <c r="E201">
        <v>820</v>
      </c>
      <c r="F201">
        <v>6</v>
      </c>
      <c r="G201">
        <v>6</v>
      </c>
      <c r="H201">
        <v>6</v>
      </c>
      <c r="I201" t="s">
        <v>29</v>
      </c>
      <c r="J201" t="s">
        <v>45</v>
      </c>
      <c r="K201" t="s">
        <v>29</v>
      </c>
      <c r="L201" t="str">
        <f t="shared" si="7"/>
        <v>Equal</v>
      </c>
    </row>
    <row r="202" spans="1:12" x14ac:dyDescent="0.25">
      <c r="A202" t="s">
        <v>12</v>
      </c>
      <c r="B202">
        <v>602442</v>
      </c>
      <c r="C202" t="s">
        <v>363</v>
      </c>
      <c r="D202" t="s">
        <v>15</v>
      </c>
      <c r="E202">
        <v>444</v>
      </c>
      <c r="F202">
        <v>6</v>
      </c>
      <c r="G202">
        <v>6</v>
      </c>
      <c r="H202">
        <v>6</v>
      </c>
      <c r="I202" t="s">
        <v>28</v>
      </c>
      <c r="J202" t="s">
        <v>82</v>
      </c>
      <c r="K202" t="s">
        <v>28</v>
      </c>
      <c r="L202" t="str">
        <f t="shared" si="7"/>
        <v>Equal</v>
      </c>
    </row>
    <row r="203" spans="1:12" x14ac:dyDescent="0.25">
      <c r="A203" t="s">
        <v>12</v>
      </c>
      <c r="B203" t="s">
        <v>364</v>
      </c>
      <c r="C203" t="s">
        <v>365</v>
      </c>
      <c r="D203" t="s">
        <v>15</v>
      </c>
      <c r="E203">
        <v>720</v>
      </c>
      <c r="F203">
        <v>6</v>
      </c>
      <c r="G203">
        <v>6</v>
      </c>
      <c r="H203">
        <v>6</v>
      </c>
      <c r="I203" t="s">
        <v>16</v>
      </c>
      <c r="J203" t="s">
        <v>194</v>
      </c>
      <c r="K203" t="s">
        <v>18</v>
      </c>
      <c r="L203" t="str">
        <f t="shared" si="7"/>
        <v>Equal</v>
      </c>
    </row>
    <row r="204" spans="1:12" x14ac:dyDescent="0.25">
      <c r="A204" t="s">
        <v>12</v>
      </c>
      <c r="B204" t="s">
        <v>366</v>
      </c>
      <c r="C204" t="s">
        <v>367</v>
      </c>
      <c r="D204" t="s">
        <v>15</v>
      </c>
      <c r="E204">
        <v>1624</v>
      </c>
      <c r="F204">
        <v>6</v>
      </c>
      <c r="G204">
        <v>6</v>
      </c>
      <c r="H204">
        <v>6</v>
      </c>
      <c r="I204" t="s">
        <v>16</v>
      </c>
      <c r="J204" t="s">
        <v>25</v>
      </c>
      <c r="K204" t="s">
        <v>26</v>
      </c>
      <c r="L204" t="str">
        <f t="shared" si="7"/>
        <v>Equal</v>
      </c>
    </row>
    <row r="205" spans="1:12" x14ac:dyDescent="0.25">
      <c r="A205" t="s">
        <v>12</v>
      </c>
      <c r="B205">
        <v>1126840</v>
      </c>
      <c r="C205" t="s">
        <v>368</v>
      </c>
      <c r="D205" t="s">
        <v>15</v>
      </c>
      <c r="E205">
        <v>901</v>
      </c>
      <c r="F205">
        <v>6</v>
      </c>
      <c r="G205">
        <v>6</v>
      </c>
      <c r="H205">
        <v>6</v>
      </c>
      <c r="I205" t="s">
        <v>31</v>
      </c>
      <c r="J205" t="s">
        <v>88</v>
      </c>
      <c r="K205" t="s">
        <v>31</v>
      </c>
      <c r="L205" t="str">
        <f t="shared" si="7"/>
        <v>Equal</v>
      </c>
    </row>
    <row r="206" spans="1:12" x14ac:dyDescent="0.25">
      <c r="A206" t="s">
        <v>12</v>
      </c>
      <c r="B206" t="s">
        <v>369</v>
      </c>
      <c r="C206" t="s">
        <v>370</v>
      </c>
      <c r="D206" t="s">
        <v>15</v>
      </c>
      <c r="E206">
        <v>481</v>
      </c>
      <c r="F206">
        <v>15</v>
      </c>
      <c r="G206">
        <v>6</v>
      </c>
      <c r="H206">
        <v>6</v>
      </c>
      <c r="I206" t="s">
        <v>31</v>
      </c>
      <c r="J206" t="s">
        <v>57</v>
      </c>
      <c r="K206" t="s">
        <v>31</v>
      </c>
      <c r="L206" t="str">
        <f t="shared" si="7"/>
        <v>Baseline</v>
      </c>
    </row>
    <row r="207" spans="1:12" x14ac:dyDescent="0.25">
      <c r="A207" t="s">
        <v>12</v>
      </c>
      <c r="B207" t="s">
        <v>371</v>
      </c>
      <c r="C207" t="s">
        <v>372</v>
      </c>
      <c r="D207" t="s">
        <v>15</v>
      </c>
      <c r="E207">
        <v>1457</v>
      </c>
      <c r="F207">
        <v>6</v>
      </c>
      <c r="G207">
        <v>6</v>
      </c>
      <c r="H207">
        <v>6</v>
      </c>
      <c r="I207" t="s">
        <v>16</v>
      </c>
      <c r="J207" t="s">
        <v>194</v>
      </c>
      <c r="K207" t="s">
        <v>18</v>
      </c>
      <c r="L207" t="str">
        <f t="shared" si="7"/>
        <v>Equal</v>
      </c>
    </row>
    <row r="208" spans="1:12" x14ac:dyDescent="0.25">
      <c r="A208" t="s">
        <v>12</v>
      </c>
      <c r="B208">
        <v>922335</v>
      </c>
      <c r="C208" t="s">
        <v>239</v>
      </c>
      <c r="D208" t="s">
        <v>15</v>
      </c>
      <c r="E208">
        <v>302</v>
      </c>
      <c r="F208">
        <v>6</v>
      </c>
      <c r="G208">
        <v>6</v>
      </c>
      <c r="H208">
        <v>6</v>
      </c>
      <c r="I208" t="s">
        <v>16</v>
      </c>
      <c r="J208" t="s">
        <v>20</v>
      </c>
      <c r="K208" t="s">
        <v>21</v>
      </c>
      <c r="L208" t="str">
        <f t="shared" si="7"/>
        <v>Equal</v>
      </c>
    </row>
    <row r="209" spans="1:12" x14ac:dyDescent="0.25">
      <c r="A209" t="s">
        <v>12</v>
      </c>
      <c r="B209">
        <v>568972</v>
      </c>
      <c r="C209" t="s">
        <v>373</v>
      </c>
      <c r="D209" t="s">
        <v>15</v>
      </c>
      <c r="E209">
        <v>252</v>
      </c>
      <c r="F209">
        <v>6</v>
      </c>
      <c r="G209">
        <v>6</v>
      </c>
      <c r="H209">
        <v>6</v>
      </c>
      <c r="I209" t="s">
        <v>16</v>
      </c>
      <c r="J209" t="s">
        <v>36</v>
      </c>
      <c r="K209" t="s">
        <v>21</v>
      </c>
      <c r="L209" t="str">
        <f t="shared" si="7"/>
        <v>Equal</v>
      </c>
    </row>
    <row r="210" spans="1:12" x14ac:dyDescent="0.25">
      <c r="A210" t="s">
        <v>12</v>
      </c>
      <c r="B210" t="s">
        <v>374</v>
      </c>
      <c r="C210" t="s">
        <v>375</v>
      </c>
      <c r="D210" t="s">
        <v>15</v>
      </c>
      <c r="E210">
        <v>1223</v>
      </c>
      <c r="F210">
        <v>6</v>
      </c>
      <c r="G210">
        <v>6</v>
      </c>
      <c r="H210">
        <v>6</v>
      </c>
      <c r="I210" t="s">
        <v>31</v>
      </c>
      <c r="J210" t="s">
        <v>88</v>
      </c>
      <c r="K210" t="s">
        <v>31</v>
      </c>
      <c r="L210" t="str">
        <f t="shared" si="7"/>
        <v>Equal</v>
      </c>
    </row>
    <row r="211" spans="1:12" x14ac:dyDescent="0.25">
      <c r="A211" t="s">
        <v>12</v>
      </c>
      <c r="B211">
        <v>1185312</v>
      </c>
      <c r="C211" t="s">
        <v>376</v>
      </c>
      <c r="D211" t="s">
        <v>15</v>
      </c>
      <c r="E211">
        <v>1431</v>
      </c>
      <c r="F211">
        <v>6</v>
      </c>
      <c r="G211">
        <v>6</v>
      </c>
      <c r="H211">
        <v>6</v>
      </c>
      <c r="I211" t="s">
        <v>28</v>
      </c>
      <c r="J211" t="s">
        <v>377</v>
      </c>
      <c r="K211" t="s">
        <v>28</v>
      </c>
      <c r="L211" t="str">
        <f t="shared" si="7"/>
        <v>Equal</v>
      </c>
    </row>
    <row r="212" spans="1:12" x14ac:dyDescent="0.25">
      <c r="A212" t="s">
        <v>12</v>
      </c>
      <c r="B212" t="s">
        <v>378</v>
      </c>
      <c r="C212" t="s">
        <v>379</v>
      </c>
      <c r="D212" t="s">
        <v>15</v>
      </c>
      <c r="E212">
        <v>1046</v>
      </c>
      <c r="F212">
        <v>6</v>
      </c>
      <c r="G212">
        <v>6</v>
      </c>
      <c r="H212">
        <v>6</v>
      </c>
      <c r="I212" t="s">
        <v>16</v>
      </c>
      <c r="J212" t="s">
        <v>36</v>
      </c>
      <c r="K212" t="s">
        <v>21</v>
      </c>
      <c r="L212" t="str">
        <f t="shared" si="7"/>
        <v>Equal</v>
      </c>
    </row>
    <row r="213" spans="1:12" x14ac:dyDescent="0.25">
      <c r="A213" t="s">
        <v>12</v>
      </c>
      <c r="B213" t="s">
        <v>380</v>
      </c>
      <c r="C213" t="s">
        <v>381</v>
      </c>
      <c r="D213" t="s">
        <v>15</v>
      </c>
      <c r="E213">
        <v>1690</v>
      </c>
      <c r="F213">
        <v>6</v>
      </c>
      <c r="G213">
        <v>6</v>
      </c>
      <c r="H213">
        <v>6</v>
      </c>
      <c r="I213" t="s">
        <v>16</v>
      </c>
      <c r="J213" t="s">
        <v>194</v>
      </c>
      <c r="K213" t="s">
        <v>18</v>
      </c>
      <c r="L213" t="str">
        <f t="shared" si="7"/>
        <v>Equal</v>
      </c>
    </row>
    <row r="214" spans="1:12" x14ac:dyDescent="0.25">
      <c r="A214" t="s">
        <v>12</v>
      </c>
      <c r="B214" t="s">
        <v>382</v>
      </c>
      <c r="C214" t="s">
        <v>383</v>
      </c>
      <c r="D214" t="s">
        <v>15</v>
      </c>
      <c r="E214">
        <v>1326</v>
      </c>
      <c r="F214">
        <v>6</v>
      </c>
      <c r="G214">
        <v>6</v>
      </c>
      <c r="H214">
        <v>6</v>
      </c>
      <c r="I214" t="s">
        <v>16</v>
      </c>
      <c r="J214" t="s">
        <v>194</v>
      </c>
      <c r="K214" t="s">
        <v>18</v>
      </c>
      <c r="L214" t="str">
        <f t="shared" si="7"/>
        <v>Equal</v>
      </c>
    </row>
    <row r="215" spans="1:12" x14ac:dyDescent="0.25">
      <c r="A215" t="s">
        <v>12</v>
      </c>
      <c r="B215">
        <v>1104038</v>
      </c>
      <c r="C215" t="s">
        <v>384</v>
      </c>
      <c r="D215" t="s">
        <v>15</v>
      </c>
      <c r="E215">
        <v>1015</v>
      </c>
      <c r="F215">
        <v>6</v>
      </c>
      <c r="G215">
        <v>6</v>
      </c>
      <c r="H215">
        <v>6</v>
      </c>
      <c r="I215" t="s">
        <v>16</v>
      </c>
      <c r="J215" t="s">
        <v>194</v>
      </c>
      <c r="K215" t="s">
        <v>18</v>
      </c>
      <c r="L215" t="str">
        <f t="shared" si="7"/>
        <v>Equal</v>
      </c>
    </row>
    <row r="216" spans="1:12" x14ac:dyDescent="0.25">
      <c r="A216" t="s">
        <v>12</v>
      </c>
      <c r="B216">
        <v>682402</v>
      </c>
      <c r="C216" t="s">
        <v>385</v>
      </c>
      <c r="D216" t="s">
        <v>15</v>
      </c>
      <c r="E216">
        <v>381</v>
      </c>
      <c r="F216">
        <v>6</v>
      </c>
      <c r="G216">
        <v>6</v>
      </c>
      <c r="H216">
        <v>6</v>
      </c>
      <c r="I216" t="s">
        <v>16</v>
      </c>
      <c r="J216" t="s">
        <v>20</v>
      </c>
      <c r="K216" t="s">
        <v>21</v>
      </c>
      <c r="L216" t="str">
        <f t="shared" si="7"/>
        <v>Equal</v>
      </c>
    </row>
    <row r="217" spans="1:12" x14ac:dyDescent="0.25">
      <c r="A217" t="s">
        <v>12</v>
      </c>
      <c r="B217" t="s">
        <v>386</v>
      </c>
      <c r="C217" t="s">
        <v>387</v>
      </c>
      <c r="D217" t="s">
        <v>15</v>
      </c>
      <c r="E217">
        <v>324</v>
      </c>
      <c r="F217">
        <v>6</v>
      </c>
      <c r="G217">
        <v>6</v>
      </c>
      <c r="H217">
        <v>6</v>
      </c>
      <c r="I217" t="s">
        <v>31</v>
      </c>
      <c r="J217" t="s">
        <v>388</v>
      </c>
      <c r="K217" t="s">
        <v>31</v>
      </c>
      <c r="L217" t="str">
        <f t="shared" si="7"/>
        <v>Equal</v>
      </c>
    </row>
    <row r="218" spans="1:12" x14ac:dyDescent="0.25">
      <c r="A218" t="s">
        <v>12</v>
      </c>
      <c r="B218" t="s">
        <v>389</v>
      </c>
      <c r="C218" t="s">
        <v>390</v>
      </c>
      <c r="D218" t="s">
        <v>15</v>
      </c>
      <c r="E218">
        <v>712</v>
      </c>
      <c r="F218">
        <v>6</v>
      </c>
      <c r="G218">
        <v>6</v>
      </c>
      <c r="H218">
        <v>6</v>
      </c>
      <c r="I218" t="s">
        <v>16</v>
      </c>
      <c r="J218" t="s">
        <v>194</v>
      </c>
      <c r="K218" t="s">
        <v>18</v>
      </c>
      <c r="L218" t="str">
        <f t="shared" si="7"/>
        <v>Equal</v>
      </c>
    </row>
    <row r="219" spans="1:12" x14ac:dyDescent="0.25">
      <c r="A219" t="s">
        <v>12</v>
      </c>
      <c r="B219" t="s">
        <v>391</v>
      </c>
      <c r="C219" t="s">
        <v>392</v>
      </c>
      <c r="D219" t="s">
        <v>15</v>
      </c>
      <c r="E219">
        <v>59</v>
      </c>
      <c r="F219">
        <v>6</v>
      </c>
      <c r="G219">
        <v>6</v>
      </c>
      <c r="H219">
        <v>6</v>
      </c>
      <c r="I219" t="s">
        <v>29</v>
      </c>
      <c r="J219" t="s">
        <v>71</v>
      </c>
      <c r="K219" t="s">
        <v>29</v>
      </c>
      <c r="L219" t="str">
        <f t="shared" si="7"/>
        <v>Equal</v>
      </c>
    </row>
    <row r="220" spans="1:12" x14ac:dyDescent="0.25">
      <c r="A220" t="s">
        <v>12</v>
      </c>
      <c r="B220">
        <v>994422</v>
      </c>
      <c r="C220" t="s">
        <v>393</v>
      </c>
      <c r="D220" t="s">
        <v>15</v>
      </c>
      <c r="E220">
        <v>429</v>
      </c>
      <c r="F220">
        <v>6</v>
      </c>
      <c r="G220">
        <v>6</v>
      </c>
      <c r="H220">
        <v>6</v>
      </c>
      <c r="I220" t="s">
        <v>16</v>
      </c>
      <c r="J220" t="s">
        <v>36</v>
      </c>
      <c r="K220" t="s">
        <v>21</v>
      </c>
      <c r="L220" t="str">
        <f t="shared" si="7"/>
        <v>Equal</v>
      </c>
    </row>
    <row r="221" spans="1:12" x14ac:dyDescent="0.25">
      <c r="A221" t="s">
        <v>12</v>
      </c>
      <c r="B221" t="s">
        <v>394</v>
      </c>
      <c r="C221" t="s">
        <v>395</v>
      </c>
      <c r="D221" t="s">
        <v>15</v>
      </c>
      <c r="E221">
        <v>1254</v>
      </c>
      <c r="F221">
        <v>6</v>
      </c>
      <c r="G221">
        <v>6</v>
      </c>
      <c r="H221">
        <v>6</v>
      </c>
      <c r="I221" t="s">
        <v>16</v>
      </c>
      <c r="J221" t="s">
        <v>194</v>
      </c>
      <c r="K221" t="s">
        <v>18</v>
      </c>
      <c r="L221" t="str">
        <f t="shared" si="7"/>
        <v>Equal</v>
      </c>
    </row>
    <row r="222" spans="1:12" x14ac:dyDescent="0.25">
      <c r="A222" t="s">
        <v>12</v>
      </c>
      <c r="B222">
        <v>932510</v>
      </c>
      <c r="C222" t="s">
        <v>396</v>
      </c>
      <c r="D222" t="s">
        <v>15</v>
      </c>
      <c r="E222">
        <v>528</v>
      </c>
      <c r="F222">
        <v>6</v>
      </c>
      <c r="G222">
        <v>6</v>
      </c>
      <c r="H222">
        <v>6</v>
      </c>
      <c r="I222" t="s">
        <v>16</v>
      </c>
      <c r="J222" t="s">
        <v>194</v>
      </c>
      <c r="K222" t="s">
        <v>18</v>
      </c>
      <c r="L222" t="str">
        <f t="shared" si="7"/>
        <v>Equal</v>
      </c>
    </row>
    <row r="223" spans="1:12" x14ac:dyDescent="0.25">
      <c r="A223" t="s">
        <v>12</v>
      </c>
      <c r="B223">
        <v>1225539</v>
      </c>
      <c r="C223" t="s">
        <v>397</v>
      </c>
      <c r="D223" t="s">
        <v>15</v>
      </c>
      <c r="E223">
        <v>290</v>
      </c>
      <c r="F223">
        <v>6</v>
      </c>
      <c r="G223">
        <v>6</v>
      </c>
      <c r="H223">
        <v>6</v>
      </c>
      <c r="I223" t="s">
        <v>31</v>
      </c>
      <c r="J223" t="s">
        <v>119</v>
      </c>
      <c r="K223" t="s">
        <v>31</v>
      </c>
      <c r="L223" t="str">
        <f t="shared" si="7"/>
        <v>Equal</v>
      </c>
    </row>
    <row r="224" spans="1:12" x14ac:dyDescent="0.25">
      <c r="A224" t="s">
        <v>12</v>
      </c>
      <c r="B224">
        <v>690285</v>
      </c>
      <c r="C224" t="s">
        <v>398</v>
      </c>
      <c r="D224" t="s">
        <v>15</v>
      </c>
      <c r="E224">
        <v>938</v>
      </c>
      <c r="F224">
        <v>6</v>
      </c>
      <c r="G224">
        <v>6</v>
      </c>
      <c r="H224">
        <v>6</v>
      </c>
      <c r="I224" t="s">
        <v>16</v>
      </c>
      <c r="J224" t="s">
        <v>194</v>
      </c>
      <c r="K224" t="s">
        <v>18</v>
      </c>
      <c r="L224" t="str">
        <f t="shared" si="7"/>
        <v>Equal</v>
      </c>
    </row>
    <row r="225" spans="1:12" x14ac:dyDescent="0.25">
      <c r="A225" t="s">
        <v>12</v>
      </c>
      <c r="B225" t="s">
        <v>399</v>
      </c>
      <c r="C225" t="s">
        <v>400</v>
      </c>
      <c r="D225" t="s">
        <v>15</v>
      </c>
      <c r="E225">
        <v>1652</v>
      </c>
      <c r="F225">
        <v>6</v>
      </c>
      <c r="G225">
        <v>6</v>
      </c>
      <c r="H225">
        <v>6</v>
      </c>
      <c r="I225" t="s">
        <v>31</v>
      </c>
      <c r="J225" t="s">
        <v>88</v>
      </c>
      <c r="K225" t="s">
        <v>31</v>
      </c>
      <c r="L225" t="str">
        <f t="shared" si="7"/>
        <v>Equal</v>
      </c>
    </row>
    <row r="226" spans="1:12" x14ac:dyDescent="0.25">
      <c r="A226" t="s">
        <v>12</v>
      </c>
      <c r="B226">
        <v>1207752</v>
      </c>
      <c r="C226" t="s">
        <v>401</v>
      </c>
      <c r="D226" t="s">
        <v>15</v>
      </c>
      <c r="E226">
        <v>502</v>
      </c>
      <c r="F226">
        <v>6</v>
      </c>
      <c r="G226">
        <v>6</v>
      </c>
      <c r="H226">
        <v>6</v>
      </c>
      <c r="I226" t="s">
        <v>29</v>
      </c>
      <c r="J226" t="s">
        <v>45</v>
      </c>
      <c r="K226" t="s">
        <v>29</v>
      </c>
      <c r="L226" t="str">
        <f t="shared" si="7"/>
        <v>Equal</v>
      </c>
    </row>
    <row r="227" spans="1:12" x14ac:dyDescent="0.25">
      <c r="A227" t="s">
        <v>12</v>
      </c>
      <c r="B227" t="s">
        <v>402</v>
      </c>
      <c r="C227" t="s">
        <v>403</v>
      </c>
      <c r="D227" t="s">
        <v>15</v>
      </c>
      <c r="E227">
        <v>280</v>
      </c>
      <c r="F227">
        <v>44</v>
      </c>
      <c r="G227">
        <v>6</v>
      </c>
      <c r="H227">
        <v>6</v>
      </c>
      <c r="I227" t="s">
        <v>31</v>
      </c>
      <c r="J227" t="s">
        <v>57</v>
      </c>
      <c r="K227" t="s">
        <v>31</v>
      </c>
      <c r="L227" t="str">
        <f t="shared" si="7"/>
        <v>Baseline</v>
      </c>
    </row>
    <row r="228" spans="1:12" x14ac:dyDescent="0.25">
      <c r="A228" t="s">
        <v>12</v>
      </c>
      <c r="B228" t="s">
        <v>404</v>
      </c>
      <c r="C228" t="s">
        <v>405</v>
      </c>
      <c r="D228" t="s">
        <v>15</v>
      </c>
      <c r="E228">
        <v>995</v>
      </c>
      <c r="F228">
        <v>6</v>
      </c>
      <c r="G228">
        <v>6</v>
      </c>
      <c r="H228">
        <v>6</v>
      </c>
      <c r="I228" t="s">
        <v>31</v>
      </c>
      <c r="J228" t="s">
        <v>88</v>
      </c>
      <c r="K228" t="s">
        <v>31</v>
      </c>
      <c r="L228" t="str">
        <f t="shared" si="7"/>
        <v>Equal</v>
      </c>
    </row>
    <row r="229" spans="1:12" x14ac:dyDescent="0.25">
      <c r="A229" t="s">
        <v>12</v>
      </c>
      <c r="B229">
        <v>1190769</v>
      </c>
      <c r="C229" t="s">
        <v>406</v>
      </c>
      <c r="D229" t="s">
        <v>15</v>
      </c>
      <c r="E229">
        <v>721</v>
      </c>
      <c r="F229">
        <v>6</v>
      </c>
      <c r="G229">
        <v>6</v>
      </c>
      <c r="H229">
        <v>6</v>
      </c>
      <c r="I229" t="s">
        <v>16</v>
      </c>
      <c r="J229" t="s">
        <v>85</v>
      </c>
      <c r="K229" t="s">
        <v>21</v>
      </c>
      <c r="L229" t="str">
        <f t="shared" si="7"/>
        <v>Equal</v>
      </c>
    </row>
    <row r="230" spans="1:12" x14ac:dyDescent="0.25">
      <c r="A230" t="s">
        <v>12</v>
      </c>
      <c r="B230">
        <v>691557</v>
      </c>
      <c r="C230" t="s">
        <v>407</v>
      </c>
      <c r="D230" t="s">
        <v>15</v>
      </c>
      <c r="E230">
        <v>415</v>
      </c>
      <c r="F230">
        <v>6</v>
      </c>
      <c r="G230">
        <v>6</v>
      </c>
      <c r="H230">
        <v>6</v>
      </c>
      <c r="I230" t="s">
        <v>28</v>
      </c>
      <c r="J230" t="s">
        <v>82</v>
      </c>
      <c r="K230" t="s">
        <v>28</v>
      </c>
      <c r="L230" t="str">
        <f t="shared" si="7"/>
        <v>Equal</v>
      </c>
    </row>
    <row r="231" spans="1:12" x14ac:dyDescent="0.25">
      <c r="A231" t="s">
        <v>12</v>
      </c>
      <c r="B231">
        <v>684966</v>
      </c>
      <c r="C231" t="s">
        <v>408</v>
      </c>
      <c r="D231" t="s">
        <v>15</v>
      </c>
      <c r="E231">
        <v>1101</v>
      </c>
      <c r="F231">
        <v>6</v>
      </c>
      <c r="G231">
        <v>6</v>
      </c>
      <c r="H231">
        <v>6</v>
      </c>
      <c r="I231" t="s">
        <v>409</v>
      </c>
      <c r="J231" t="s">
        <v>410</v>
      </c>
      <c r="K231" t="s">
        <v>32</v>
      </c>
      <c r="L231" t="str">
        <f t="shared" si="7"/>
        <v>Equal</v>
      </c>
    </row>
    <row r="232" spans="1:12" x14ac:dyDescent="0.25">
      <c r="A232" t="s">
        <v>12</v>
      </c>
      <c r="B232">
        <v>546994</v>
      </c>
      <c r="C232" t="s">
        <v>411</v>
      </c>
      <c r="D232" t="s">
        <v>15</v>
      </c>
      <c r="E232">
        <v>207</v>
      </c>
      <c r="F232">
        <v>6</v>
      </c>
      <c r="G232">
        <v>6</v>
      </c>
      <c r="H232">
        <v>6</v>
      </c>
      <c r="I232" t="s">
        <v>16</v>
      </c>
      <c r="J232" t="s">
        <v>265</v>
      </c>
      <c r="K232" t="s">
        <v>21</v>
      </c>
      <c r="L232" t="str">
        <f t="shared" si="7"/>
        <v>Equal</v>
      </c>
    </row>
    <row r="233" spans="1:12" x14ac:dyDescent="0.25">
      <c r="A233" t="s">
        <v>12</v>
      </c>
      <c r="B233">
        <v>958876</v>
      </c>
      <c r="C233" t="s">
        <v>412</v>
      </c>
      <c r="D233" t="s">
        <v>15</v>
      </c>
      <c r="E233">
        <v>1192</v>
      </c>
      <c r="F233">
        <v>6</v>
      </c>
      <c r="G233">
        <v>6</v>
      </c>
      <c r="H233">
        <v>6</v>
      </c>
      <c r="I233" t="s">
        <v>16</v>
      </c>
      <c r="J233" t="s">
        <v>194</v>
      </c>
      <c r="K233" t="s">
        <v>18</v>
      </c>
      <c r="L233" t="str">
        <f t="shared" si="7"/>
        <v>Equal</v>
      </c>
    </row>
    <row r="234" spans="1:12" x14ac:dyDescent="0.25">
      <c r="A234" t="s">
        <v>12</v>
      </c>
      <c r="B234">
        <v>1157612</v>
      </c>
      <c r="C234" t="s">
        <v>413</v>
      </c>
      <c r="D234" t="s">
        <v>15</v>
      </c>
      <c r="E234">
        <v>1668</v>
      </c>
      <c r="F234">
        <v>6</v>
      </c>
      <c r="G234">
        <v>6</v>
      </c>
      <c r="H234">
        <v>6</v>
      </c>
      <c r="I234" t="s">
        <v>31</v>
      </c>
      <c r="J234" t="s">
        <v>88</v>
      </c>
      <c r="K234" t="s">
        <v>31</v>
      </c>
      <c r="L234" t="str">
        <f t="shared" si="7"/>
        <v>Equal</v>
      </c>
    </row>
    <row r="235" spans="1:12" x14ac:dyDescent="0.25">
      <c r="A235" t="s">
        <v>12</v>
      </c>
      <c r="B235" t="s">
        <v>414</v>
      </c>
      <c r="C235" t="s">
        <v>415</v>
      </c>
      <c r="D235" t="s">
        <v>15</v>
      </c>
      <c r="E235">
        <v>545</v>
      </c>
      <c r="F235">
        <v>6</v>
      </c>
      <c r="G235">
        <v>6</v>
      </c>
      <c r="H235">
        <v>6</v>
      </c>
      <c r="I235" t="s">
        <v>31</v>
      </c>
      <c r="J235" t="s">
        <v>88</v>
      </c>
      <c r="K235" t="s">
        <v>31</v>
      </c>
      <c r="L235" t="str">
        <f t="shared" si="7"/>
        <v>Equal</v>
      </c>
    </row>
    <row r="236" spans="1:12" x14ac:dyDescent="0.25">
      <c r="A236" t="s">
        <v>12</v>
      </c>
      <c r="B236" t="s">
        <v>416</v>
      </c>
      <c r="C236" t="s">
        <v>417</v>
      </c>
      <c r="D236" t="s">
        <v>15</v>
      </c>
      <c r="E236">
        <v>115</v>
      </c>
      <c r="F236">
        <v>6</v>
      </c>
      <c r="G236">
        <v>6</v>
      </c>
      <c r="H236">
        <v>6</v>
      </c>
      <c r="I236" t="s">
        <v>28</v>
      </c>
      <c r="J236" t="s">
        <v>190</v>
      </c>
      <c r="K236" t="s">
        <v>28</v>
      </c>
      <c r="L236" t="str">
        <f t="shared" si="7"/>
        <v>Equal</v>
      </c>
    </row>
    <row r="237" spans="1:12" x14ac:dyDescent="0.25">
      <c r="A237" t="s">
        <v>12</v>
      </c>
      <c r="B237" t="s">
        <v>418</v>
      </c>
      <c r="C237" t="s">
        <v>419</v>
      </c>
      <c r="D237" t="s">
        <v>15</v>
      </c>
      <c r="E237">
        <v>1414</v>
      </c>
      <c r="F237">
        <v>6</v>
      </c>
      <c r="G237">
        <v>6</v>
      </c>
      <c r="H237">
        <v>6</v>
      </c>
      <c r="I237" t="s">
        <v>16</v>
      </c>
      <c r="J237" t="s">
        <v>194</v>
      </c>
      <c r="K237" t="s">
        <v>18</v>
      </c>
      <c r="L237" t="str">
        <f t="shared" si="7"/>
        <v>Equal</v>
      </c>
    </row>
    <row r="238" spans="1:12" x14ac:dyDescent="0.25">
      <c r="A238" t="s">
        <v>12</v>
      </c>
      <c r="B238">
        <v>1168734</v>
      </c>
      <c r="C238" t="s">
        <v>420</v>
      </c>
      <c r="D238" t="s">
        <v>15</v>
      </c>
      <c r="E238">
        <v>1062</v>
      </c>
      <c r="F238">
        <v>6</v>
      </c>
      <c r="G238">
        <v>6</v>
      </c>
      <c r="H238">
        <v>6</v>
      </c>
      <c r="I238" t="s">
        <v>31</v>
      </c>
      <c r="J238" t="s">
        <v>57</v>
      </c>
      <c r="K238" t="s">
        <v>31</v>
      </c>
      <c r="L238" t="str">
        <f t="shared" si="7"/>
        <v>Equal</v>
      </c>
    </row>
    <row r="239" spans="1:12" x14ac:dyDescent="0.25">
      <c r="A239" t="s">
        <v>12</v>
      </c>
      <c r="B239" t="s">
        <v>421</v>
      </c>
      <c r="C239" t="s">
        <v>422</v>
      </c>
      <c r="D239" t="s">
        <v>15</v>
      </c>
      <c r="E239">
        <v>653</v>
      </c>
      <c r="F239">
        <v>6</v>
      </c>
      <c r="G239">
        <v>6</v>
      </c>
      <c r="H239">
        <v>6</v>
      </c>
      <c r="I239" t="s">
        <v>16</v>
      </c>
      <c r="J239" t="s">
        <v>194</v>
      </c>
      <c r="K239" t="s">
        <v>18</v>
      </c>
      <c r="L239" t="str">
        <f t="shared" si="7"/>
        <v>Equal</v>
      </c>
    </row>
    <row r="240" spans="1:12" x14ac:dyDescent="0.25">
      <c r="A240" t="s">
        <v>12</v>
      </c>
      <c r="B240" t="s">
        <v>423</v>
      </c>
      <c r="C240" t="s">
        <v>424</v>
      </c>
      <c r="D240" t="s">
        <v>15</v>
      </c>
      <c r="E240">
        <v>795</v>
      </c>
      <c r="F240">
        <v>6</v>
      </c>
      <c r="G240">
        <v>6</v>
      </c>
      <c r="H240">
        <v>6</v>
      </c>
      <c r="I240" t="s">
        <v>28</v>
      </c>
      <c r="J240" t="s">
        <v>82</v>
      </c>
      <c r="K240" t="s">
        <v>28</v>
      </c>
      <c r="L240" t="str">
        <f t="shared" si="7"/>
        <v>Equal</v>
      </c>
    </row>
    <row r="241" spans="1:12" x14ac:dyDescent="0.25">
      <c r="A241" t="s">
        <v>12</v>
      </c>
      <c r="B241" t="s">
        <v>425</v>
      </c>
      <c r="C241" t="s">
        <v>426</v>
      </c>
      <c r="D241" t="s">
        <v>15</v>
      </c>
      <c r="E241">
        <v>530</v>
      </c>
      <c r="F241">
        <v>6</v>
      </c>
      <c r="G241">
        <v>6</v>
      </c>
      <c r="H241">
        <v>6</v>
      </c>
      <c r="I241" t="s">
        <v>16</v>
      </c>
      <c r="J241" t="s">
        <v>194</v>
      </c>
      <c r="K241" t="s">
        <v>18</v>
      </c>
      <c r="L241" t="str">
        <f t="shared" si="7"/>
        <v>Equal</v>
      </c>
    </row>
    <row r="242" spans="1:12" x14ac:dyDescent="0.25">
      <c r="A242" t="s">
        <v>12</v>
      </c>
      <c r="B242" t="s">
        <v>427</v>
      </c>
      <c r="C242" t="s">
        <v>428</v>
      </c>
      <c r="D242" t="s">
        <v>15</v>
      </c>
      <c r="E242">
        <v>535</v>
      </c>
      <c r="F242">
        <v>6</v>
      </c>
      <c r="G242">
        <v>6</v>
      </c>
      <c r="H242">
        <v>6</v>
      </c>
      <c r="I242" t="s">
        <v>16</v>
      </c>
      <c r="J242" t="s">
        <v>194</v>
      </c>
      <c r="K242" t="s">
        <v>18</v>
      </c>
      <c r="L242" t="str">
        <f t="shared" si="7"/>
        <v>Equal</v>
      </c>
    </row>
    <row r="243" spans="1:12" x14ac:dyDescent="0.25">
      <c r="A243" t="s">
        <v>12</v>
      </c>
      <c r="B243" t="s">
        <v>429</v>
      </c>
      <c r="C243" t="s">
        <v>430</v>
      </c>
      <c r="D243" t="s">
        <v>15</v>
      </c>
      <c r="E243">
        <v>576</v>
      </c>
      <c r="F243">
        <v>6</v>
      </c>
      <c r="G243">
        <v>6</v>
      </c>
      <c r="H243">
        <v>6</v>
      </c>
      <c r="I243" t="s">
        <v>16</v>
      </c>
      <c r="J243" t="s">
        <v>25</v>
      </c>
      <c r="K243" t="s">
        <v>26</v>
      </c>
      <c r="L243" t="str">
        <f t="shared" si="7"/>
        <v>Equal</v>
      </c>
    </row>
    <row r="244" spans="1:12" x14ac:dyDescent="0.25">
      <c r="A244" t="s">
        <v>12</v>
      </c>
      <c r="B244">
        <v>1163038</v>
      </c>
      <c r="C244" t="s">
        <v>431</v>
      </c>
      <c r="D244" t="s">
        <v>15</v>
      </c>
      <c r="E244">
        <v>443</v>
      </c>
      <c r="F244">
        <v>6</v>
      </c>
      <c r="G244">
        <v>6</v>
      </c>
      <c r="H244">
        <v>6</v>
      </c>
      <c r="I244" t="s">
        <v>28</v>
      </c>
      <c r="J244" t="s">
        <v>82</v>
      </c>
      <c r="K244" t="s">
        <v>28</v>
      </c>
      <c r="L244" t="str">
        <f t="shared" si="7"/>
        <v>Equal</v>
      </c>
    </row>
    <row r="245" spans="1:12" x14ac:dyDescent="0.25">
      <c r="A245" t="s">
        <v>12</v>
      </c>
      <c r="B245" t="s">
        <v>432</v>
      </c>
      <c r="C245" t="s">
        <v>433</v>
      </c>
      <c r="D245" t="s">
        <v>15</v>
      </c>
      <c r="E245">
        <v>1648</v>
      </c>
      <c r="F245">
        <v>6</v>
      </c>
      <c r="G245">
        <v>6</v>
      </c>
      <c r="H245">
        <v>6</v>
      </c>
      <c r="I245" t="s">
        <v>16</v>
      </c>
      <c r="J245" t="s">
        <v>194</v>
      </c>
      <c r="K245" t="s">
        <v>18</v>
      </c>
      <c r="L245" t="str">
        <f t="shared" si="7"/>
        <v>Equal</v>
      </c>
    </row>
    <row r="246" spans="1:12" x14ac:dyDescent="0.25">
      <c r="A246" t="s">
        <v>12</v>
      </c>
      <c r="B246" t="s">
        <v>434</v>
      </c>
      <c r="C246" t="s">
        <v>435</v>
      </c>
      <c r="D246" t="s">
        <v>15</v>
      </c>
      <c r="E246">
        <v>477</v>
      </c>
      <c r="F246">
        <v>6</v>
      </c>
      <c r="G246">
        <v>6</v>
      </c>
      <c r="H246">
        <v>6</v>
      </c>
      <c r="I246" t="s">
        <v>16</v>
      </c>
      <c r="J246" t="s">
        <v>194</v>
      </c>
      <c r="K246" t="s">
        <v>18</v>
      </c>
      <c r="L246" t="str">
        <f t="shared" si="7"/>
        <v>Equal</v>
      </c>
    </row>
    <row r="247" spans="1:12" x14ac:dyDescent="0.25">
      <c r="A247" t="s">
        <v>12</v>
      </c>
      <c r="B247" t="s">
        <v>436</v>
      </c>
      <c r="C247" t="s">
        <v>437</v>
      </c>
      <c r="D247" t="s">
        <v>99</v>
      </c>
      <c r="E247">
        <v>1276</v>
      </c>
      <c r="F247">
        <v>6</v>
      </c>
      <c r="G247">
        <v>6</v>
      </c>
      <c r="H247">
        <v>6</v>
      </c>
      <c r="I247" t="s">
        <v>16</v>
      </c>
      <c r="J247" t="s">
        <v>194</v>
      </c>
      <c r="K247" t="s">
        <v>18</v>
      </c>
      <c r="L247" t="str">
        <f t="shared" si="7"/>
        <v>Equal</v>
      </c>
    </row>
    <row r="248" spans="1:12" x14ac:dyDescent="0.25">
      <c r="A248" t="s">
        <v>12</v>
      </c>
      <c r="B248">
        <v>1213902</v>
      </c>
      <c r="C248" t="s">
        <v>438</v>
      </c>
      <c r="D248" t="s">
        <v>15</v>
      </c>
      <c r="E248">
        <v>1663</v>
      </c>
      <c r="F248">
        <v>6</v>
      </c>
      <c r="G248">
        <v>6</v>
      </c>
      <c r="H248">
        <v>6</v>
      </c>
      <c r="I248" t="s">
        <v>16</v>
      </c>
      <c r="J248" t="s">
        <v>194</v>
      </c>
      <c r="K248" t="s">
        <v>18</v>
      </c>
      <c r="L248" t="str">
        <f t="shared" si="7"/>
        <v>Equal</v>
      </c>
    </row>
    <row r="249" spans="1:12" x14ac:dyDescent="0.25">
      <c r="A249" t="s">
        <v>12</v>
      </c>
      <c r="B249" t="s">
        <v>439</v>
      </c>
      <c r="C249" t="s">
        <v>440</v>
      </c>
      <c r="D249" t="s">
        <v>15</v>
      </c>
      <c r="E249">
        <v>1001</v>
      </c>
      <c r="F249">
        <v>6</v>
      </c>
      <c r="G249">
        <v>6</v>
      </c>
      <c r="H249">
        <v>6</v>
      </c>
      <c r="I249" t="s">
        <v>16</v>
      </c>
      <c r="J249" t="s">
        <v>194</v>
      </c>
      <c r="K249" t="s">
        <v>18</v>
      </c>
      <c r="L249" t="str">
        <f t="shared" si="7"/>
        <v>Equal</v>
      </c>
    </row>
    <row r="250" spans="1:12" x14ac:dyDescent="0.25">
      <c r="A250" t="s">
        <v>12</v>
      </c>
      <c r="B250" t="s">
        <v>441</v>
      </c>
      <c r="C250" t="s">
        <v>442</v>
      </c>
      <c r="D250" t="s">
        <v>15</v>
      </c>
      <c r="E250">
        <v>715</v>
      </c>
      <c r="F250">
        <v>6</v>
      </c>
      <c r="G250">
        <v>6</v>
      </c>
      <c r="H250">
        <v>6</v>
      </c>
      <c r="I250" t="s">
        <v>31</v>
      </c>
      <c r="J250" t="s">
        <v>93</v>
      </c>
      <c r="K250" t="s">
        <v>31</v>
      </c>
      <c r="L250" t="str">
        <f t="shared" si="7"/>
        <v>Equal</v>
      </c>
    </row>
    <row r="251" spans="1:12" x14ac:dyDescent="0.25">
      <c r="A251" t="s">
        <v>12</v>
      </c>
      <c r="B251" t="s">
        <v>443</v>
      </c>
      <c r="C251" t="s">
        <v>444</v>
      </c>
      <c r="D251" t="s">
        <v>15</v>
      </c>
      <c r="E251">
        <v>131</v>
      </c>
      <c r="F251">
        <v>6</v>
      </c>
      <c r="G251">
        <v>6</v>
      </c>
      <c r="H251">
        <v>6</v>
      </c>
      <c r="I251" t="s">
        <v>16</v>
      </c>
      <c r="J251" t="s">
        <v>36</v>
      </c>
      <c r="K251" t="s">
        <v>21</v>
      </c>
      <c r="L251" t="str">
        <f t="shared" si="7"/>
        <v>Equal</v>
      </c>
    </row>
    <row r="252" spans="1:12" x14ac:dyDescent="0.25">
      <c r="A252" t="s">
        <v>12</v>
      </c>
      <c r="B252">
        <v>914593</v>
      </c>
      <c r="C252" t="s">
        <v>445</v>
      </c>
      <c r="D252" t="s">
        <v>15</v>
      </c>
      <c r="E252">
        <v>1451</v>
      </c>
      <c r="F252">
        <v>45</v>
      </c>
      <c r="G252">
        <v>6</v>
      </c>
      <c r="H252">
        <v>6</v>
      </c>
      <c r="I252" t="s">
        <v>31</v>
      </c>
      <c r="J252" t="s">
        <v>388</v>
      </c>
      <c r="K252" t="s">
        <v>31</v>
      </c>
      <c r="L252" t="str">
        <f t="shared" si="7"/>
        <v>Baseline</v>
      </c>
    </row>
    <row r="253" spans="1:12" x14ac:dyDescent="0.25">
      <c r="A253" t="s">
        <v>12</v>
      </c>
      <c r="B253" t="s">
        <v>446</v>
      </c>
      <c r="C253" t="s">
        <v>447</v>
      </c>
      <c r="D253" t="s">
        <v>15</v>
      </c>
      <c r="E253">
        <v>1661</v>
      </c>
      <c r="F253">
        <v>6</v>
      </c>
      <c r="G253">
        <v>6</v>
      </c>
      <c r="H253">
        <v>6</v>
      </c>
      <c r="I253" t="s">
        <v>31</v>
      </c>
      <c r="J253" t="s">
        <v>88</v>
      </c>
      <c r="K253" t="s">
        <v>31</v>
      </c>
      <c r="L253" t="str">
        <f t="shared" si="7"/>
        <v>Equal</v>
      </c>
    </row>
    <row r="254" spans="1:12" x14ac:dyDescent="0.25">
      <c r="A254" t="s">
        <v>12</v>
      </c>
      <c r="B254" t="s">
        <v>448</v>
      </c>
      <c r="C254" t="s">
        <v>449</v>
      </c>
      <c r="D254" t="s">
        <v>15</v>
      </c>
      <c r="E254">
        <v>1006</v>
      </c>
      <c r="F254">
        <v>6</v>
      </c>
      <c r="G254">
        <v>6</v>
      </c>
      <c r="H254">
        <v>6</v>
      </c>
      <c r="I254" t="s">
        <v>31</v>
      </c>
      <c r="J254" t="s">
        <v>57</v>
      </c>
      <c r="K254" t="s">
        <v>31</v>
      </c>
      <c r="L254" t="str">
        <f t="shared" si="7"/>
        <v>Equal</v>
      </c>
    </row>
    <row r="255" spans="1:12" x14ac:dyDescent="0.25">
      <c r="A255" t="s">
        <v>12</v>
      </c>
      <c r="B255">
        <v>512245</v>
      </c>
      <c r="C255" t="s">
        <v>450</v>
      </c>
      <c r="D255" t="s">
        <v>15</v>
      </c>
      <c r="E255">
        <v>251</v>
      </c>
      <c r="F255">
        <v>20</v>
      </c>
      <c r="G255">
        <v>6</v>
      </c>
      <c r="H255">
        <v>6</v>
      </c>
      <c r="I255" t="s">
        <v>29</v>
      </c>
      <c r="J255" t="s">
        <v>45</v>
      </c>
      <c r="K255" t="s">
        <v>29</v>
      </c>
      <c r="L255" t="str">
        <f t="shared" si="7"/>
        <v>Baseline</v>
      </c>
    </row>
    <row r="256" spans="1:12" x14ac:dyDescent="0.25">
      <c r="A256" t="s">
        <v>12</v>
      </c>
      <c r="B256">
        <v>952153</v>
      </c>
      <c r="C256" t="s">
        <v>451</v>
      </c>
      <c r="D256" t="s">
        <v>15</v>
      </c>
      <c r="E256">
        <v>293</v>
      </c>
      <c r="F256">
        <v>6</v>
      </c>
      <c r="G256">
        <v>6</v>
      </c>
      <c r="H256">
        <v>6</v>
      </c>
      <c r="I256" t="s">
        <v>31</v>
      </c>
      <c r="J256" t="s">
        <v>57</v>
      </c>
      <c r="K256" t="s">
        <v>31</v>
      </c>
      <c r="L256" t="str">
        <f t="shared" si="7"/>
        <v>Equal</v>
      </c>
    </row>
    <row r="257" spans="1:12" x14ac:dyDescent="0.25">
      <c r="A257" t="s">
        <v>12</v>
      </c>
      <c r="B257">
        <v>610068</v>
      </c>
      <c r="C257" t="s">
        <v>452</v>
      </c>
      <c r="D257" t="s">
        <v>15</v>
      </c>
      <c r="E257">
        <v>1588</v>
      </c>
      <c r="F257">
        <v>6</v>
      </c>
      <c r="G257">
        <v>6</v>
      </c>
      <c r="H257">
        <v>6</v>
      </c>
      <c r="I257" t="s">
        <v>31</v>
      </c>
      <c r="J257" t="s">
        <v>57</v>
      </c>
      <c r="K257" t="s">
        <v>31</v>
      </c>
      <c r="L257" t="str">
        <f t="shared" si="7"/>
        <v>Equal</v>
      </c>
    </row>
    <row r="258" spans="1:12" x14ac:dyDescent="0.25">
      <c r="A258" t="s">
        <v>12</v>
      </c>
      <c r="B258" t="s">
        <v>453</v>
      </c>
      <c r="C258" t="s">
        <v>47</v>
      </c>
      <c r="D258" t="s">
        <v>99</v>
      </c>
      <c r="E258">
        <v>1361</v>
      </c>
      <c r="F258">
        <v>6</v>
      </c>
      <c r="G258">
        <v>6</v>
      </c>
      <c r="H258">
        <v>6</v>
      </c>
      <c r="I258" t="s">
        <v>16</v>
      </c>
      <c r="J258" t="s">
        <v>194</v>
      </c>
      <c r="K258" t="s">
        <v>18</v>
      </c>
      <c r="L258" t="str">
        <f t="shared" ref="L258:L321" si="8">IF(F258=G258, "Equal", IF(F258&gt;G258, "Baseline", "Vessel"))</f>
        <v>Equal</v>
      </c>
    </row>
    <row r="259" spans="1:12" x14ac:dyDescent="0.25">
      <c r="A259" t="s">
        <v>12</v>
      </c>
      <c r="B259" t="s">
        <v>454</v>
      </c>
      <c r="C259" t="s">
        <v>455</v>
      </c>
      <c r="D259" t="s">
        <v>15</v>
      </c>
      <c r="E259">
        <v>1106</v>
      </c>
      <c r="F259">
        <v>6</v>
      </c>
      <c r="G259">
        <v>6</v>
      </c>
      <c r="H259">
        <v>6</v>
      </c>
      <c r="I259" t="s">
        <v>31</v>
      </c>
      <c r="J259" t="s">
        <v>119</v>
      </c>
      <c r="K259" t="s">
        <v>31</v>
      </c>
      <c r="L259" t="str">
        <f t="shared" si="8"/>
        <v>Equal</v>
      </c>
    </row>
    <row r="260" spans="1:12" x14ac:dyDescent="0.25">
      <c r="A260" t="s">
        <v>12</v>
      </c>
      <c r="B260" t="s">
        <v>456</v>
      </c>
      <c r="C260" t="s">
        <v>457</v>
      </c>
      <c r="D260" t="s">
        <v>15</v>
      </c>
      <c r="E260">
        <v>1403</v>
      </c>
      <c r="F260">
        <v>6</v>
      </c>
      <c r="G260">
        <v>6</v>
      </c>
      <c r="H260">
        <v>6</v>
      </c>
      <c r="I260" t="s">
        <v>31</v>
      </c>
      <c r="J260" t="s">
        <v>57</v>
      </c>
      <c r="K260" t="s">
        <v>31</v>
      </c>
      <c r="L260" t="str">
        <f t="shared" si="8"/>
        <v>Equal</v>
      </c>
    </row>
    <row r="261" spans="1:12" x14ac:dyDescent="0.25">
      <c r="A261" t="s">
        <v>12</v>
      </c>
      <c r="B261" t="s">
        <v>458</v>
      </c>
      <c r="C261" t="s">
        <v>47</v>
      </c>
      <c r="D261" t="s">
        <v>15</v>
      </c>
      <c r="E261">
        <v>1372</v>
      </c>
      <c r="F261">
        <v>6</v>
      </c>
      <c r="G261">
        <v>6</v>
      </c>
      <c r="H261">
        <v>6</v>
      </c>
      <c r="I261" t="s">
        <v>16</v>
      </c>
      <c r="J261" t="s">
        <v>194</v>
      </c>
      <c r="K261" t="s">
        <v>18</v>
      </c>
      <c r="L261" t="str">
        <f t="shared" si="8"/>
        <v>Equal</v>
      </c>
    </row>
    <row r="262" spans="1:12" x14ac:dyDescent="0.25">
      <c r="A262" t="s">
        <v>12</v>
      </c>
      <c r="B262">
        <v>920113</v>
      </c>
      <c r="C262" t="s">
        <v>459</v>
      </c>
      <c r="D262" t="s">
        <v>15</v>
      </c>
      <c r="E262">
        <v>941</v>
      </c>
      <c r="F262">
        <v>6</v>
      </c>
      <c r="G262">
        <v>6</v>
      </c>
      <c r="H262">
        <v>6</v>
      </c>
      <c r="I262" t="s">
        <v>16</v>
      </c>
      <c r="J262" t="s">
        <v>25</v>
      </c>
      <c r="K262" t="s">
        <v>26</v>
      </c>
      <c r="L262" t="str">
        <f t="shared" si="8"/>
        <v>Equal</v>
      </c>
    </row>
    <row r="263" spans="1:12" x14ac:dyDescent="0.25">
      <c r="A263" t="s">
        <v>12</v>
      </c>
      <c r="B263" t="s">
        <v>460</v>
      </c>
      <c r="C263" t="s">
        <v>47</v>
      </c>
      <c r="D263" t="s">
        <v>15</v>
      </c>
      <c r="E263">
        <v>1073</v>
      </c>
      <c r="F263">
        <v>6</v>
      </c>
      <c r="G263">
        <v>6</v>
      </c>
      <c r="H263">
        <v>6</v>
      </c>
      <c r="I263" t="s">
        <v>16</v>
      </c>
      <c r="J263" t="s">
        <v>194</v>
      </c>
      <c r="K263" t="s">
        <v>18</v>
      </c>
      <c r="L263" t="str">
        <f t="shared" si="8"/>
        <v>Equal</v>
      </c>
    </row>
    <row r="264" spans="1:12" x14ac:dyDescent="0.25">
      <c r="A264" t="s">
        <v>12</v>
      </c>
      <c r="B264" t="s">
        <v>461</v>
      </c>
      <c r="C264" t="s">
        <v>47</v>
      </c>
      <c r="D264" t="s">
        <v>15</v>
      </c>
      <c r="E264">
        <v>840</v>
      </c>
      <c r="F264">
        <v>6</v>
      </c>
      <c r="G264">
        <v>6</v>
      </c>
      <c r="H264">
        <v>6</v>
      </c>
      <c r="I264" t="s">
        <v>16</v>
      </c>
      <c r="J264" t="s">
        <v>194</v>
      </c>
      <c r="K264" t="s">
        <v>18</v>
      </c>
      <c r="L264" t="str">
        <f t="shared" si="8"/>
        <v>Equal</v>
      </c>
    </row>
    <row r="265" spans="1:12" x14ac:dyDescent="0.25">
      <c r="A265" t="s">
        <v>12</v>
      </c>
      <c r="B265" t="s">
        <v>462</v>
      </c>
      <c r="C265" t="s">
        <v>463</v>
      </c>
      <c r="D265" t="s">
        <v>15</v>
      </c>
      <c r="E265">
        <v>828</v>
      </c>
      <c r="F265">
        <v>6</v>
      </c>
      <c r="G265">
        <v>6</v>
      </c>
      <c r="H265">
        <v>6</v>
      </c>
      <c r="I265" t="s">
        <v>31</v>
      </c>
      <c r="J265" t="s">
        <v>57</v>
      </c>
      <c r="K265" t="s">
        <v>31</v>
      </c>
      <c r="L265" t="str">
        <f t="shared" si="8"/>
        <v>Equal</v>
      </c>
    </row>
    <row r="266" spans="1:12" x14ac:dyDescent="0.25">
      <c r="A266" t="s">
        <v>12</v>
      </c>
      <c r="B266" t="s">
        <v>464</v>
      </c>
      <c r="C266" t="s">
        <v>465</v>
      </c>
      <c r="D266" t="s">
        <v>15</v>
      </c>
      <c r="E266">
        <v>262</v>
      </c>
      <c r="F266">
        <v>6</v>
      </c>
      <c r="G266">
        <v>6</v>
      </c>
      <c r="H266">
        <v>6</v>
      </c>
      <c r="I266" t="s">
        <v>28</v>
      </c>
      <c r="J266" t="s">
        <v>82</v>
      </c>
      <c r="K266" t="s">
        <v>28</v>
      </c>
      <c r="L266" t="str">
        <f t="shared" si="8"/>
        <v>Equal</v>
      </c>
    </row>
    <row r="267" spans="1:12" x14ac:dyDescent="0.25">
      <c r="A267" t="s">
        <v>12</v>
      </c>
      <c r="B267" t="s">
        <v>466</v>
      </c>
      <c r="C267" t="s">
        <v>465</v>
      </c>
      <c r="D267" t="s">
        <v>15</v>
      </c>
      <c r="E267">
        <v>1433</v>
      </c>
      <c r="F267">
        <v>6</v>
      </c>
      <c r="G267">
        <v>6</v>
      </c>
      <c r="H267">
        <v>6</v>
      </c>
      <c r="I267" t="s">
        <v>28</v>
      </c>
      <c r="J267" t="s">
        <v>190</v>
      </c>
      <c r="K267" t="s">
        <v>28</v>
      </c>
      <c r="L267" t="str">
        <f t="shared" si="8"/>
        <v>Equal</v>
      </c>
    </row>
    <row r="268" spans="1:12" x14ac:dyDescent="0.25">
      <c r="A268" t="s">
        <v>12</v>
      </c>
      <c r="B268" t="s">
        <v>467</v>
      </c>
      <c r="C268" t="s">
        <v>468</v>
      </c>
      <c r="D268" t="s">
        <v>15</v>
      </c>
      <c r="E268">
        <v>133</v>
      </c>
      <c r="F268">
        <v>6</v>
      </c>
      <c r="G268">
        <v>6</v>
      </c>
      <c r="H268">
        <v>6</v>
      </c>
      <c r="I268" t="s">
        <v>28</v>
      </c>
      <c r="J268" t="s">
        <v>82</v>
      </c>
      <c r="K268" t="s">
        <v>28</v>
      </c>
      <c r="L268" t="str">
        <f t="shared" si="8"/>
        <v>Equal</v>
      </c>
    </row>
    <row r="269" spans="1:12" x14ac:dyDescent="0.25">
      <c r="A269" t="s">
        <v>12</v>
      </c>
      <c r="B269" t="s">
        <v>469</v>
      </c>
      <c r="C269" t="s">
        <v>470</v>
      </c>
      <c r="D269" t="s">
        <v>15</v>
      </c>
      <c r="E269">
        <v>998</v>
      </c>
      <c r="F269">
        <v>6</v>
      </c>
      <c r="G269">
        <v>6</v>
      </c>
      <c r="H269">
        <v>6</v>
      </c>
      <c r="I269" t="s">
        <v>29</v>
      </c>
      <c r="J269" t="s">
        <v>71</v>
      </c>
      <c r="K269" t="s">
        <v>29</v>
      </c>
      <c r="L269" t="str">
        <f t="shared" si="8"/>
        <v>Equal</v>
      </c>
    </row>
    <row r="270" spans="1:12" x14ac:dyDescent="0.25">
      <c r="A270" t="s">
        <v>12</v>
      </c>
      <c r="B270" t="s">
        <v>471</v>
      </c>
      <c r="C270" t="s">
        <v>47</v>
      </c>
      <c r="D270" t="s">
        <v>15</v>
      </c>
      <c r="E270">
        <v>22</v>
      </c>
      <c r="F270">
        <v>6</v>
      </c>
      <c r="G270">
        <v>6</v>
      </c>
      <c r="H270">
        <v>6</v>
      </c>
      <c r="I270" t="s">
        <v>16</v>
      </c>
      <c r="J270" t="s">
        <v>194</v>
      </c>
      <c r="K270" t="s">
        <v>18</v>
      </c>
      <c r="L270" t="str">
        <f t="shared" si="8"/>
        <v>Equal</v>
      </c>
    </row>
    <row r="271" spans="1:12" x14ac:dyDescent="0.25">
      <c r="A271" t="s">
        <v>12</v>
      </c>
      <c r="B271">
        <v>1230822</v>
      </c>
      <c r="C271" t="s">
        <v>472</v>
      </c>
      <c r="D271" t="s">
        <v>15</v>
      </c>
      <c r="E271">
        <v>342</v>
      </c>
      <c r="F271">
        <v>6</v>
      </c>
      <c r="G271">
        <v>6</v>
      </c>
      <c r="H271">
        <v>6</v>
      </c>
      <c r="I271" t="s">
        <v>29</v>
      </c>
      <c r="J271" t="s">
        <v>93</v>
      </c>
      <c r="K271" t="s">
        <v>29</v>
      </c>
      <c r="L271" t="str">
        <f t="shared" si="8"/>
        <v>Equal</v>
      </c>
    </row>
    <row r="272" spans="1:12" x14ac:dyDescent="0.25">
      <c r="A272" t="s">
        <v>12</v>
      </c>
      <c r="B272" t="s">
        <v>473</v>
      </c>
      <c r="C272" t="s">
        <v>474</v>
      </c>
      <c r="D272" t="s">
        <v>15</v>
      </c>
      <c r="E272">
        <v>1079</v>
      </c>
      <c r="F272">
        <v>6</v>
      </c>
      <c r="G272">
        <v>6</v>
      </c>
      <c r="H272">
        <v>6</v>
      </c>
      <c r="I272" t="s">
        <v>31</v>
      </c>
      <c r="J272" t="s">
        <v>57</v>
      </c>
      <c r="K272" t="s">
        <v>31</v>
      </c>
      <c r="L272" t="str">
        <f t="shared" si="8"/>
        <v>Equal</v>
      </c>
    </row>
    <row r="273" spans="1:12" x14ac:dyDescent="0.25">
      <c r="A273" t="s">
        <v>12</v>
      </c>
      <c r="B273" t="s">
        <v>475</v>
      </c>
      <c r="C273" t="s">
        <v>476</v>
      </c>
      <c r="D273" t="s">
        <v>15</v>
      </c>
      <c r="E273">
        <v>1623</v>
      </c>
      <c r="F273">
        <v>6</v>
      </c>
      <c r="G273">
        <v>6</v>
      </c>
      <c r="H273">
        <v>6</v>
      </c>
      <c r="I273" t="s">
        <v>16</v>
      </c>
      <c r="J273" t="s">
        <v>85</v>
      </c>
      <c r="K273" t="s">
        <v>21</v>
      </c>
      <c r="L273" t="str">
        <f t="shared" si="8"/>
        <v>Equal</v>
      </c>
    </row>
    <row r="274" spans="1:12" x14ac:dyDescent="0.25">
      <c r="A274" t="s">
        <v>12</v>
      </c>
      <c r="B274" t="s">
        <v>477</v>
      </c>
      <c r="C274" t="s">
        <v>478</v>
      </c>
      <c r="D274" t="s">
        <v>15</v>
      </c>
      <c r="E274">
        <v>31</v>
      </c>
      <c r="F274">
        <v>6</v>
      </c>
      <c r="G274">
        <v>6</v>
      </c>
      <c r="H274">
        <v>6</v>
      </c>
      <c r="I274" t="s">
        <v>16</v>
      </c>
      <c r="J274" t="s">
        <v>194</v>
      </c>
      <c r="K274" t="s">
        <v>18</v>
      </c>
      <c r="L274" t="str">
        <f t="shared" si="8"/>
        <v>Equal</v>
      </c>
    </row>
    <row r="275" spans="1:12" x14ac:dyDescent="0.25">
      <c r="A275" t="s">
        <v>12</v>
      </c>
      <c r="B275" t="s">
        <v>479</v>
      </c>
      <c r="C275" t="s">
        <v>480</v>
      </c>
      <c r="D275" t="s">
        <v>15</v>
      </c>
      <c r="E275">
        <v>1586</v>
      </c>
      <c r="F275">
        <v>6</v>
      </c>
      <c r="G275">
        <v>6</v>
      </c>
      <c r="H275">
        <v>6</v>
      </c>
      <c r="I275" t="s">
        <v>16</v>
      </c>
      <c r="J275" t="s">
        <v>194</v>
      </c>
      <c r="K275" t="s">
        <v>18</v>
      </c>
      <c r="L275" t="str">
        <f t="shared" si="8"/>
        <v>Equal</v>
      </c>
    </row>
    <row r="276" spans="1:12" x14ac:dyDescent="0.25">
      <c r="A276" t="s">
        <v>12</v>
      </c>
      <c r="B276" t="s">
        <v>481</v>
      </c>
      <c r="C276" t="s">
        <v>482</v>
      </c>
      <c r="D276" t="s">
        <v>15</v>
      </c>
      <c r="E276">
        <v>274</v>
      </c>
      <c r="F276">
        <v>6</v>
      </c>
      <c r="G276">
        <v>6</v>
      </c>
      <c r="H276">
        <v>6</v>
      </c>
      <c r="I276" t="s">
        <v>16</v>
      </c>
      <c r="J276" t="s">
        <v>194</v>
      </c>
      <c r="K276" t="s">
        <v>18</v>
      </c>
      <c r="L276" t="str">
        <f t="shared" si="8"/>
        <v>Equal</v>
      </c>
    </row>
    <row r="277" spans="1:12" x14ac:dyDescent="0.25">
      <c r="A277" t="s">
        <v>12</v>
      </c>
      <c r="B277" t="s">
        <v>483</v>
      </c>
      <c r="C277" t="s">
        <v>484</v>
      </c>
      <c r="D277" t="s">
        <v>15</v>
      </c>
      <c r="E277">
        <v>1290</v>
      </c>
      <c r="F277">
        <v>6</v>
      </c>
      <c r="G277">
        <v>6</v>
      </c>
      <c r="H277">
        <v>6</v>
      </c>
      <c r="I277" t="s">
        <v>16</v>
      </c>
      <c r="J277" t="s">
        <v>194</v>
      </c>
      <c r="K277" t="s">
        <v>18</v>
      </c>
      <c r="L277" t="str">
        <f t="shared" si="8"/>
        <v>Equal</v>
      </c>
    </row>
    <row r="278" spans="1:12" x14ac:dyDescent="0.25">
      <c r="A278" t="s">
        <v>12</v>
      </c>
      <c r="B278" t="s">
        <v>485</v>
      </c>
      <c r="C278" t="s">
        <v>486</v>
      </c>
      <c r="D278" t="s">
        <v>15</v>
      </c>
      <c r="E278">
        <v>718</v>
      </c>
      <c r="F278">
        <v>6</v>
      </c>
      <c r="G278">
        <v>6</v>
      </c>
      <c r="H278">
        <v>6</v>
      </c>
      <c r="I278" t="s">
        <v>16</v>
      </c>
      <c r="J278" t="s">
        <v>25</v>
      </c>
      <c r="K278" t="s">
        <v>26</v>
      </c>
      <c r="L278" t="str">
        <f t="shared" si="8"/>
        <v>Equal</v>
      </c>
    </row>
    <row r="279" spans="1:12" x14ac:dyDescent="0.25">
      <c r="A279" t="s">
        <v>12</v>
      </c>
      <c r="B279" t="s">
        <v>487</v>
      </c>
      <c r="C279" t="s">
        <v>488</v>
      </c>
      <c r="D279" t="s">
        <v>15</v>
      </c>
      <c r="E279">
        <v>319</v>
      </c>
      <c r="F279">
        <v>6</v>
      </c>
      <c r="G279">
        <v>6</v>
      </c>
      <c r="H279">
        <v>6</v>
      </c>
      <c r="I279" t="s">
        <v>16</v>
      </c>
      <c r="J279" t="s">
        <v>20</v>
      </c>
      <c r="K279" t="s">
        <v>21</v>
      </c>
      <c r="L279" t="str">
        <f t="shared" si="8"/>
        <v>Equal</v>
      </c>
    </row>
    <row r="280" spans="1:12" x14ac:dyDescent="0.25">
      <c r="A280" t="s">
        <v>12</v>
      </c>
      <c r="B280" t="s">
        <v>489</v>
      </c>
      <c r="C280" t="s">
        <v>490</v>
      </c>
      <c r="D280" t="s">
        <v>15</v>
      </c>
      <c r="E280">
        <v>14</v>
      </c>
      <c r="F280">
        <v>6</v>
      </c>
      <c r="G280">
        <v>6</v>
      </c>
      <c r="H280">
        <v>6</v>
      </c>
      <c r="I280" t="s">
        <v>28</v>
      </c>
      <c r="J280" t="s">
        <v>82</v>
      </c>
      <c r="K280" t="s">
        <v>28</v>
      </c>
      <c r="L280" t="str">
        <f t="shared" si="8"/>
        <v>Equal</v>
      </c>
    </row>
    <row r="281" spans="1:12" x14ac:dyDescent="0.25">
      <c r="A281" t="s">
        <v>12</v>
      </c>
      <c r="B281" t="s">
        <v>491</v>
      </c>
      <c r="C281" t="s">
        <v>492</v>
      </c>
      <c r="D281" t="s">
        <v>15</v>
      </c>
      <c r="E281">
        <v>830</v>
      </c>
      <c r="F281">
        <v>6</v>
      </c>
      <c r="G281">
        <v>6</v>
      </c>
      <c r="H281">
        <v>6</v>
      </c>
      <c r="I281" t="s">
        <v>16</v>
      </c>
      <c r="J281" t="s">
        <v>194</v>
      </c>
      <c r="K281" t="s">
        <v>18</v>
      </c>
      <c r="L281" t="str">
        <f t="shared" si="8"/>
        <v>Equal</v>
      </c>
    </row>
    <row r="282" spans="1:12" x14ac:dyDescent="0.25">
      <c r="A282" t="s">
        <v>12</v>
      </c>
      <c r="B282">
        <v>669403</v>
      </c>
      <c r="C282" t="s">
        <v>493</v>
      </c>
      <c r="D282" t="s">
        <v>15</v>
      </c>
      <c r="E282">
        <v>238</v>
      </c>
      <c r="F282">
        <v>6</v>
      </c>
      <c r="G282">
        <v>6</v>
      </c>
      <c r="H282">
        <v>6</v>
      </c>
      <c r="I282" t="s">
        <v>30</v>
      </c>
      <c r="J282" t="s">
        <v>78</v>
      </c>
      <c r="K282" t="s">
        <v>30</v>
      </c>
      <c r="L282" t="str">
        <f t="shared" si="8"/>
        <v>Equal</v>
      </c>
    </row>
    <row r="283" spans="1:12" x14ac:dyDescent="0.25">
      <c r="A283" t="s">
        <v>12</v>
      </c>
      <c r="B283">
        <v>1259535</v>
      </c>
      <c r="C283" t="s">
        <v>112</v>
      </c>
      <c r="D283" t="s">
        <v>15</v>
      </c>
      <c r="E283">
        <v>929</v>
      </c>
      <c r="F283">
        <v>10</v>
      </c>
      <c r="G283">
        <v>14</v>
      </c>
      <c r="H283">
        <v>10</v>
      </c>
      <c r="I283" t="s">
        <v>16</v>
      </c>
      <c r="J283" t="s">
        <v>194</v>
      </c>
      <c r="K283" t="s">
        <v>18</v>
      </c>
      <c r="L283" t="str">
        <f t="shared" si="8"/>
        <v>Vessel</v>
      </c>
    </row>
    <row r="284" spans="1:12" x14ac:dyDescent="0.25">
      <c r="A284" t="s">
        <v>12</v>
      </c>
      <c r="B284">
        <v>1256962</v>
      </c>
      <c r="C284" t="s">
        <v>494</v>
      </c>
      <c r="D284" t="s">
        <v>15</v>
      </c>
      <c r="E284">
        <v>1237</v>
      </c>
      <c r="F284">
        <v>16</v>
      </c>
      <c r="G284">
        <v>15</v>
      </c>
      <c r="H284">
        <v>15</v>
      </c>
      <c r="I284" t="s">
        <v>16</v>
      </c>
      <c r="J284" t="s">
        <v>194</v>
      </c>
      <c r="K284" t="s">
        <v>18</v>
      </c>
      <c r="L284" t="str">
        <f t="shared" si="8"/>
        <v>Baseline</v>
      </c>
    </row>
    <row r="285" spans="1:12" x14ac:dyDescent="0.25">
      <c r="A285" t="s">
        <v>12</v>
      </c>
      <c r="B285">
        <v>695089</v>
      </c>
      <c r="C285" t="s">
        <v>495</v>
      </c>
      <c r="D285" t="s">
        <v>15</v>
      </c>
      <c r="E285">
        <v>517</v>
      </c>
      <c r="F285">
        <v>6</v>
      </c>
      <c r="G285">
        <v>6</v>
      </c>
      <c r="H285">
        <v>6</v>
      </c>
      <c r="I285" t="s">
        <v>16</v>
      </c>
      <c r="J285" t="s">
        <v>36</v>
      </c>
      <c r="K285" t="s">
        <v>21</v>
      </c>
      <c r="L285" t="str">
        <f t="shared" si="8"/>
        <v>Equal</v>
      </c>
    </row>
    <row r="286" spans="1:12" x14ac:dyDescent="0.25">
      <c r="A286" t="s">
        <v>12</v>
      </c>
      <c r="B286" t="s">
        <v>496</v>
      </c>
      <c r="C286" t="s">
        <v>497</v>
      </c>
      <c r="D286" t="s">
        <v>15</v>
      </c>
      <c r="E286">
        <v>1261</v>
      </c>
      <c r="F286">
        <v>6</v>
      </c>
      <c r="G286">
        <v>6</v>
      </c>
      <c r="H286">
        <v>6</v>
      </c>
      <c r="I286" t="s">
        <v>16</v>
      </c>
      <c r="J286" t="s">
        <v>20</v>
      </c>
      <c r="K286" t="s">
        <v>21</v>
      </c>
      <c r="L286" t="str">
        <f t="shared" si="8"/>
        <v>Equal</v>
      </c>
    </row>
    <row r="287" spans="1:12" x14ac:dyDescent="0.25">
      <c r="A287" t="s">
        <v>12</v>
      </c>
      <c r="B287">
        <v>917701</v>
      </c>
      <c r="C287" t="s">
        <v>498</v>
      </c>
      <c r="D287" t="s">
        <v>15</v>
      </c>
      <c r="E287">
        <v>242</v>
      </c>
      <c r="F287">
        <v>6</v>
      </c>
      <c r="G287">
        <v>6</v>
      </c>
      <c r="H287">
        <v>6</v>
      </c>
      <c r="I287" t="s">
        <v>31</v>
      </c>
      <c r="J287" t="s">
        <v>88</v>
      </c>
      <c r="K287" t="s">
        <v>31</v>
      </c>
      <c r="L287" t="str">
        <f t="shared" si="8"/>
        <v>Equal</v>
      </c>
    </row>
    <row r="288" spans="1:12" x14ac:dyDescent="0.25">
      <c r="A288" t="s">
        <v>12</v>
      </c>
      <c r="B288">
        <v>621251</v>
      </c>
      <c r="C288" t="s">
        <v>498</v>
      </c>
      <c r="D288" t="s">
        <v>15</v>
      </c>
      <c r="E288">
        <v>433</v>
      </c>
      <c r="F288">
        <v>6</v>
      </c>
      <c r="G288">
        <v>6</v>
      </c>
      <c r="H288">
        <v>6</v>
      </c>
      <c r="I288" t="s">
        <v>28</v>
      </c>
      <c r="J288" t="s">
        <v>82</v>
      </c>
      <c r="K288" t="s">
        <v>28</v>
      </c>
      <c r="L288" t="str">
        <f t="shared" si="8"/>
        <v>Equal</v>
      </c>
    </row>
    <row r="289" spans="1:12" x14ac:dyDescent="0.25">
      <c r="A289" t="s">
        <v>12</v>
      </c>
      <c r="B289">
        <v>1242995</v>
      </c>
      <c r="C289" t="s">
        <v>499</v>
      </c>
      <c r="D289" t="s">
        <v>15</v>
      </c>
      <c r="E289">
        <v>460</v>
      </c>
      <c r="F289">
        <v>16</v>
      </c>
      <c r="G289">
        <v>16</v>
      </c>
      <c r="H289">
        <v>16</v>
      </c>
      <c r="I289" t="s">
        <v>16</v>
      </c>
      <c r="J289" t="s">
        <v>194</v>
      </c>
      <c r="K289" t="s">
        <v>18</v>
      </c>
      <c r="L289" t="str">
        <f t="shared" si="8"/>
        <v>Equal</v>
      </c>
    </row>
    <row r="290" spans="1:12" x14ac:dyDescent="0.25">
      <c r="A290" t="s">
        <v>12</v>
      </c>
      <c r="B290" t="s">
        <v>500</v>
      </c>
      <c r="C290" t="s">
        <v>498</v>
      </c>
      <c r="D290" t="s">
        <v>15</v>
      </c>
      <c r="E290">
        <v>400</v>
      </c>
      <c r="F290">
        <v>6</v>
      </c>
      <c r="G290">
        <v>6</v>
      </c>
      <c r="H290">
        <v>6</v>
      </c>
      <c r="I290" t="s">
        <v>29</v>
      </c>
      <c r="J290" t="s">
        <v>93</v>
      </c>
      <c r="K290" t="s">
        <v>29</v>
      </c>
      <c r="L290" t="str">
        <f t="shared" si="8"/>
        <v>Equal</v>
      </c>
    </row>
    <row r="291" spans="1:12" x14ac:dyDescent="0.25">
      <c r="A291" t="s">
        <v>12</v>
      </c>
      <c r="B291" t="s">
        <v>501</v>
      </c>
      <c r="C291" t="s">
        <v>502</v>
      </c>
      <c r="D291" t="s">
        <v>15</v>
      </c>
      <c r="E291">
        <v>965</v>
      </c>
      <c r="F291">
        <v>6</v>
      </c>
      <c r="G291">
        <v>6</v>
      </c>
      <c r="H291">
        <v>6</v>
      </c>
      <c r="I291" t="s">
        <v>30</v>
      </c>
      <c r="J291" t="s">
        <v>78</v>
      </c>
      <c r="K291" t="s">
        <v>30</v>
      </c>
      <c r="L291" t="str">
        <f t="shared" si="8"/>
        <v>Equal</v>
      </c>
    </row>
    <row r="292" spans="1:12" x14ac:dyDescent="0.25">
      <c r="A292" t="s">
        <v>12</v>
      </c>
      <c r="B292" t="s">
        <v>503</v>
      </c>
      <c r="C292" t="s">
        <v>504</v>
      </c>
      <c r="D292" t="s">
        <v>15</v>
      </c>
      <c r="E292">
        <v>1527</v>
      </c>
      <c r="F292">
        <v>6</v>
      </c>
      <c r="G292">
        <v>6</v>
      </c>
      <c r="H292">
        <v>6</v>
      </c>
      <c r="I292" t="s">
        <v>29</v>
      </c>
      <c r="J292" t="s">
        <v>45</v>
      </c>
      <c r="K292" t="s">
        <v>29</v>
      </c>
      <c r="L292" t="str">
        <f t="shared" si="8"/>
        <v>Equal</v>
      </c>
    </row>
    <row r="293" spans="1:12" x14ac:dyDescent="0.25">
      <c r="A293" t="s">
        <v>12</v>
      </c>
      <c r="B293">
        <v>1064937</v>
      </c>
      <c r="C293" t="s">
        <v>505</v>
      </c>
      <c r="D293" t="s">
        <v>15</v>
      </c>
      <c r="E293">
        <v>1336</v>
      </c>
      <c r="F293">
        <v>6</v>
      </c>
      <c r="G293">
        <v>6</v>
      </c>
      <c r="H293">
        <v>6</v>
      </c>
      <c r="I293" t="s">
        <v>28</v>
      </c>
      <c r="J293" t="s">
        <v>82</v>
      </c>
      <c r="K293" t="s">
        <v>28</v>
      </c>
      <c r="L293" t="str">
        <f t="shared" si="8"/>
        <v>Equal</v>
      </c>
    </row>
    <row r="294" spans="1:12" x14ac:dyDescent="0.25">
      <c r="A294" t="s">
        <v>12</v>
      </c>
      <c r="B294">
        <v>942952</v>
      </c>
      <c r="C294" t="s">
        <v>506</v>
      </c>
      <c r="D294" t="s">
        <v>15</v>
      </c>
      <c r="E294">
        <v>1110</v>
      </c>
      <c r="F294">
        <v>6</v>
      </c>
      <c r="G294">
        <v>6</v>
      </c>
      <c r="H294">
        <v>6</v>
      </c>
      <c r="I294" t="s">
        <v>28</v>
      </c>
      <c r="J294" t="s">
        <v>82</v>
      </c>
      <c r="K294" t="s">
        <v>28</v>
      </c>
      <c r="L294" t="str">
        <f t="shared" si="8"/>
        <v>Equal</v>
      </c>
    </row>
    <row r="295" spans="1:12" x14ac:dyDescent="0.25">
      <c r="A295" t="s">
        <v>12</v>
      </c>
      <c r="B295">
        <v>1201716</v>
      </c>
      <c r="C295" t="s">
        <v>507</v>
      </c>
      <c r="D295" t="s">
        <v>15</v>
      </c>
      <c r="E295">
        <v>1483</v>
      </c>
      <c r="F295">
        <v>6</v>
      </c>
      <c r="G295">
        <v>6</v>
      </c>
      <c r="H295">
        <v>6</v>
      </c>
      <c r="I295" t="s">
        <v>31</v>
      </c>
      <c r="J295" t="s">
        <v>88</v>
      </c>
      <c r="K295" t="s">
        <v>31</v>
      </c>
      <c r="L295" t="str">
        <f t="shared" si="8"/>
        <v>Equal</v>
      </c>
    </row>
    <row r="296" spans="1:12" x14ac:dyDescent="0.25">
      <c r="A296" t="s">
        <v>12</v>
      </c>
      <c r="B296">
        <v>679216</v>
      </c>
      <c r="C296" t="s">
        <v>508</v>
      </c>
      <c r="D296" t="s">
        <v>15</v>
      </c>
      <c r="E296">
        <v>1084</v>
      </c>
      <c r="F296">
        <v>6</v>
      </c>
      <c r="G296">
        <v>6</v>
      </c>
      <c r="H296">
        <v>6</v>
      </c>
      <c r="I296" t="s">
        <v>30</v>
      </c>
      <c r="J296" t="s">
        <v>342</v>
      </c>
      <c r="K296" t="s">
        <v>30</v>
      </c>
      <c r="L296" t="str">
        <f t="shared" si="8"/>
        <v>Equal</v>
      </c>
    </row>
    <row r="297" spans="1:12" x14ac:dyDescent="0.25">
      <c r="A297" t="s">
        <v>12</v>
      </c>
      <c r="B297" t="s">
        <v>509</v>
      </c>
      <c r="C297" t="s">
        <v>510</v>
      </c>
      <c r="D297" t="s">
        <v>15</v>
      </c>
      <c r="E297">
        <v>1548</v>
      </c>
      <c r="F297">
        <v>6</v>
      </c>
      <c r="G297">
        <v>6</v>
      </c>
      <c r="H297">
        <v>6</v>
      </c>
      <c r="I297" t="s">
        <v>16</v>
      </c>
      <c r="J297" t="s">
        <v>511</v>
      </c>
      <c r="K297" t="s">
        <v>18</v>
      </c>
      <c r="L297" t="str">
        <f t="shared" si="8"/>
        <v>Equal</v>
      </c>
    </row>
    <row r="298" spans="1:12" x14ac:dyDescent="0.25">
      <c r="A298" t="s">
        <v>12</v>
      </c>
      <c r="B298" t="s">
        <v>512</v>
      </c>
      <c r="C298" t="s">
        <v>513</v>
      </c>
      <c r="D298" t="s">
        <v>15</v>
      </c>
      <c r="E298">
        <v>537</v>
      </c>
      <c r="F298">
        <v>6</v>
      </c>
      <c r="G298">
        <v>6</v>
      </c>
      <c r="H298">
        <v>6</v>
      </c>
      <c r="I298" t="s">
        <v>16</v>
      </c>
      <c r="J298" t="s">
        <v>511</v>
      </c>
      <c r="K298" t="s">
        <v>18</v>
      </c>
      <c r="L298" t="str">
        <f t="shared" si="8"/>
        <v>Equal</v>
      </c>
    </row>
    <row r="299" spans="1:12" x14ac:dyDescent="0.25">
      <c r="A299" t="s">
        <v>12</v>
      </c>
      <c r="B299">
        <v>1053998</v>
      </c>
      <c r="C299" t="s">
        <v>514</v>
      </c>
      <c r="D299" t="s">
        <v>15</v>
      </c>
      <c r="E299">
        <v>930</v>
      </c>
      <c r="F299">
        <v>6</v>
      </c>
      <c r="G299">
        <v>6</v>
      </c>
      <c r="H299">
        <v>6</v>
      </c>
      <c r="I299" t="s">
        <v>16</v>
      </c>
      <c r="J299" t="s">
        <v>511</v>
      </c>
      <c r="K299" t="s">
        <v>18</v>
      </c>
      <c r="L299" t="str">
        <f t="shared" si="8"/>
        <v>Equal</v>
      </c>
    </row>
    <row r="300" spans="1:12" x14ac:dyDescent="0.25">
      <c r="A300" t="s">
        <v>12</v>
      </c>
      <c r="B300">
        <v>919273</v>
      </c>
      <c r="C300" t="s">
        <v>515</v>
      </c>
      <c r="D300" t="s">
        <v>15</v>
      </c>
      <c r="E300">
        <v>382</v>
      </c>
      <c r="F300">
        <v>6</v>
      </c>
      <c r="G300">
        <v>6</v>
      </c>
      <c r="H300">
        <v>6</v>
      </c>
      <c r="I300" t="s">
        <v>31</v>
      </c>
      <c r="J300" t="s">
        <v>516</v>
      </c>
      <c r="K300" t="s">
        <v>31</v>
      </c>
      <c r="L300" t="str">
        <f t="shared" si="8"/>
        <v>Equal</v>
      </c>
    </row>
    <row r="301" spans="1:12" x14ac:dyDescent="0.25">
      <c r="A301" t="s">
        <v>12</v>
      </c>
      <c r="B301" t="s">
        <v>517</v>
      </c>
      <c r="C301" t="s">
        <v>47</v>
      </c>
      <c r="D301" t="s">
        <v>15</v>
      </c>
      <c r="E301">
        <v>1047</v>
      </c>
      <c r="F301">
        <v>6</v>
      </c>
      <c r="G301">
        <v>6</v>
      </c>
      <c r="H301">
        <v>6</v>
      </c>
      <c r="I301" t="s">
        <v>16</v>
      </c>
      <c r="J301" t="s">
        <v>511</v>
      </c>
      <c r="K301" t="s">
        <v>18</v>
      </c>
      <c r="L301" t="str">
        <f t="shared" si="8"/>
        <v>Equal</v>
      </c>
    </row>
    <row r="302" spans="1:12" x14ac:dyDescent="0.25">
      <c r="A302" t="s">
        <v>12</v>
      </c>
      <c r="B302">
        <v>553102</v>
      </c>
      <c r="C302" t="s">
        <v>518</v>
      </c>
      <c r="D302" t="s">
        <v>15</v>
      </c>
      <c r="E302">
        <v>282</v>
      </c>
      <c r="F302">
        <v>6</v>
      </c>
      <c r="G302">
        <v>6</v>
      </c>
      <c r="H302">
        <v>6</v>
      </c>
      <c r="I302" t="s">
        <v>16</v>
      </c>
      <c r="J302" t="s">
        <v>36</v>
      </c>
      <c r="K302" t="s">
        <v>21</v>
      </c>
      <c r="L302" t="str">
        <f t="shared" si="8"/>
        <v>Equal</v>
      </c>
    </row>
    <row r="303" spans="1:12" x14ac:dyDescent="0.25">
      <c r="A303" t="s">
        <v>12</v>
      </c>
      <c r="B303" t="s">
        <v>519</v>
      </c>
      <c r="C303" t="s">
        <v>47</v>
      </c>
      <c r="D303" t="s">
        <v>15</v>
      </c>
      <c r="E303">
        <v>940</v>
      </c>
      <c r="F303">
        <v>6</v>
      </c>
      <c r="G303">
        <v>6</v>
      </c>
      <c r="H303">
        <v>6</v>
      </c>
      <c r="I303" t="s">
        <v>16</v>
      </c>
      <c r="J303" t="s">
        <v>511</v>
      </c>
      <c r="K303" t="s">
        <v>18</v>
      </c>
      <c r="L303" t="str">
        <f t="shared" si="8"/>
        <v>Equal</v>
      </c>
    </row>
    <row r="304" spans="1:12" x14ac:dyDescent="0.25">
      <c r="A304" t="s">
        <v>12</v>
      </c>
      <c r="B304">
        <v>553596</v>
      </c>
      <c r="C304" t="s">
        <v>520</v>
      </c>
      <c r="D304" t="s">
        <v>15</v>
      </c>
      <c r="E304">
        <v>1622</v>
      </c>
      <c r="F304">
        <v>6</v>
      </c>
      <c r="G304" s="4">
        <v>6</v>
      </c>
      <c r="H304">
        <v>6</v>
      </c>
      <c r="I304" t="s">
        <v>16</v>
      </c>
      <c r="J304" t="s">
        <v>521</v>
      </c>
      <c r="K304" t="s">
        <v>18</v>
      </c>
      <c r="L304" t="str">
        <f t="shared" si="8"/>
        <v>Equal</v>
      </c>
    </row>
    <row r="305" spans="1:12" x14ac:dyDescent="0.25">
      <c r="A305" t="s">
        <v>12</v>
      </c>
      <c r="B305" t="s">
        <v>522</v>
      </c>
      <c r="C305" t="s">
        <v>523</v>
      </c>
      <c r="D305" t="s">
        <v>15</v>
      </c>
      <c r="E305">
        <v>703</v>
      </c>
      <c r="F305">
        <v>6</v>
      </c>
      <c r="G305">
        <v>6</v>
      </c>
      <c r="H305">
        <v>6</v>
      </c>
      <c r="I305" t="s">
        <v>16</v>
      </c>
      <c r="J305" t="s">
        <v>521</v>
      </c>
      <c r="K305" t="s">
        <v>18</v>
      </c>
      <c r="L305" t="str">
        <f t="shared" si="8"/>
        <v>Equal</v>
      </c>
    </row>
    <row r="306" spans="1:12" x14ac:dyDescent="0.25">
      <c r="A306" t="s">
        <v>12</v>
      </c>
      <c r="B306" t="s">
        <v>524</v>
      </c>
      <c r="C306" t="s">
        <v>525</v>
      </c>
      <c r="D306" t="s">
        <v>15</v>
      </c>
      <c r="E306">
        <v>552</v>
      </c>
      <c r="F306">
        <v>6</v>
      </c>
      <c r="G306">
        <v>6</v>
      </c>
      <c r="H306">
        <v>6</v>
      </c>
      <c r="I306" t="s">
        <v>16</v>
      </c>
      <c r="J306" t="s">
        <v>521</v>
      </c>
      <c r="K306" t="s">
        <v>18</v>
      </c>
      <c r="L306" t="str">
        <f t="shared" si="8"/>
        <v>Equal</v>
      </c>
    </row>
    <row r="307" spans="1:12" x14ac:dyDescent="0.25">
      <c r="A307" t="s">
        <v>12</v>
      </c>
      <c r="B307">
        <v>639170</v>
      </c>
      <c r="C307" t="s">
        <v>526</v>
      </c>
      <c r="D307" t="s">
        <v>15</v>
      </c>
      <c r="E307">
        <v>659</v>
      </c>
      <c r="F307">
        <v>6</v>
      </c>
      <c r="G307">
        <v>6</v>
      </c>
      <c r="H307">
        <v>6</v>
      </c>
      <c r="I307" t="s">
        <v>16</v>
      </c>
      <c r="J307" t="s">
        <v>36</v>
      </c>
      <c r="K307" t="s">
        <v>21</v>
      </c>
      <c r="L307" t="str">
        <f t="shared" si="8"/>
        <v>Equal</v>
      </c>
    </row>
    <row r="308" spans="1:12" x14ac:dyDescent="0.25">
      <c r="A308" t="s">
        <v>12</v>
      </c>
      <c r="B308" t="s">
        <v>527</v>
      </c>
      <c r="C308" t="s">
        <v>528</v>
      </c>
      <c r="D308" t="s">
        <v>15</v>
      </c>
      <c r="E308">
        <v>1579</v>
      </c>
      <c r="F308">
        <v>6</v>
      </c>
      <c r="G308">
        <v>6</v>
      </c>
      <c r="H308">
        <v>6</v>
      </c>
      <c r="I308" t="s">
        <v>31</v>
      </c>
      <c r="J308" t="s">
        <v>57</v>
      </c>
      <c r="K308" t="s">
        <v>31</v>
      </c>
      <c r="L308" t="str">
        <f t="shared" si="8"/>
        <v>Equal</v>
      </c>
    </row>
    <row r="309" spans="1:12" x14ac:dyDescent="0.25">
      <c r="A309" t="s">
        <v>12</v>
      </c>
      <c r="B309" t="s">
        <v>529</v>
      </c>
      <c r="C309" t="s">
        <v>530</v>
      </c>
      <c r="D309" t="s">
        <v>15</v>
      </c>
      <c r="E309">
        <v>229</v>
      </c>
      <c r="F309">
        <v>6</v>
      </c>
      <c r="G309">
        <v>6</v>
      </c>
      <c r="H309">
        <v>6</v>
      </c>
      <c r="I309" t="s">
        <v>16</v>
      </c>
      <c r="J309" t="s">
        <v>521</v>
      </c>
      <c r="K309" t="s">
        <v>18</v>
      </c>
      <c r="L309" t="str">
        <f t="shared" si="8"/>
        <v>Equal</v>
      </c>
    </row>
    <row r="310" spans="1:12" x14ac:dyDescent="0.25">
      <c r="A310" t="s">
        <v>12</v>
      </c>
      <c r="B310" t="s">
        <v>531</v>
      </c>
      <c r="C310" t="s">
        <v>532</v>
      </c>
      <c r="D310" t="s">
        <v>15</v>
      </c>
      <c r="E310">
        <v>142</v>
      </c>
      <c r="F310">
        <v>6</v>
      </c>
      <c r="G310">
        <v>6</v>
      </c>
      <c r="H310">
        <v>6</v>
      </c>
      <c r="I310" t="s">
        <v>28</v>
      </c>
      <c r="J310" t="s">
        <v>82</v>
      </c>
      <c r="K310" t="s">
        <v>28</v>
      </c>
      <c r="L310" t="str">
        <f t="shared" si="8"/>
        <v>Equal</v>
      </c>
    </row>
    <row r="311" spans="1:12" x14ac:dyDescent="0.25">
      <c r="A311" t="s">
        <v>12</v>
      </c>
      <c r="B311">
        <v>559888</v>
      </c>
      <c r="C311" t="s">
        <v>533</v>
      </c>
      <c r="D311" t="s">
        <v>15</v>
      </c>
      <c r="E311">
        <v>1204</v>
      </c>
      <c r="F311">
        <v>6</v>
      </c>
      <c r="G311">
        <v>6</v>
      </c>
      <c r="H311">
        <v>6</v>
      </c>
      <c r="I311" t="s">
        <v>16</v>
      </c>
      <c r="J311" t="s">
        <v>36</v>
      </c>
      <c r="K311" t="s">
        <v>21</v>
      </c>
      <c r="L311" t="str">
        <f t="shared" si="8"/>
        <v>Equal</v>
      </c>
    </row>
    <row r="312" spans="1:12" x14ac:dyDescent="0.25">
      <c r="A312" t="s">
        <v>12</v>
      </c>
      <c r="B312" t="s">
        <v>534</v>
      </c>
      <c r="C312" t="s">
        <v>535</v>
      </c>
      <c r="D312" t="s">
        <v>15</v>
      </c>
      <c r="E312">
        <v>1059</v>
      </c>
      <c r="F312">
        <v>6</v>
      </c>
      <c r="G312">
        <v>6</v>
      </c>
      <c r="H312">
        <v>6</v>
      </c>
      <c r="I312" t="s">
        <v>16</v>
      </c>
      <c r="J312" t="s">
        <v>25</v>
      </c>
      <c r="K312" t="s">
        <v>26</v>
      </c>
      <c r="L312" t="str">
        <f t="shared" si="8"/>
        <v>Equal</v>
      </c>
    </row>
    <row r="313" spans="1:12" x14ac:dyDescent="0.25">
      <c r="A313" t="s">
        <v>12</v>
      </c>
      <c r="B313" t="s">
        <v>536</v>
      </c>
      <c r="C313" t="s">
        <v>537</v>
      </c>
      <c r="D313" t="s">
        <v>15</v>
      </c>
      <c r="E313">
        <v>1075</v>
      </c>
      <c r="F313">
        <v>6</v>
      </c>
      <c r="G313">
        <v>6</v>
      </c>
      <c r="H313">
        <v>6</v>
      </c>
      <c r="I313" t="s">
        <v>29</v>
      </c>
      <c r="J313" t="s">
        <v>45</v>
      </c>
      <c r="K313" t="s">
        <v>29</v>
      </c>
      <c r="L313" t="str">
        <f t="shared" si="8"/>
        <v>Equal</v>
      </c>
    </row>
    <row r="314" spans="1:12" x14ac:dyDescent="0.25">
      <c r="A314" t="s">
        <v>12</v>
      </c>
      <c r="B314">
        <v>511609</v>
      </c>
      <c r="C314" t="s">
        <v>538</v>
      </c>
      <c r="D314" t="s">
        <v>15</v>
      </c>
      <c r="E314">
        <v>113</v>
      </c>
      <c r="F314">
        <v>6</v>
      </c>
      <c r="G314">
        <v>6</v>
      </c>
      <c r="H314">
        <v>6</v>
      </c>
      <c r="I314" t="s">
        <v>16</v>
      </c>
      <c r="J314" t="s">
        <v>36</v>
      </c>
      <c r="K314" t="s">
        <v>21</v>
      </c>
      <c r="L314" t="str">
        <f t="shared" si="8"/>
        <v>Equal</v>
      </c>
    </row>
    <row r="315" spans="1:12" x14ac:dyDescent="0.25">
      <c r="A315" t="s">
        <v>12</v>
      </c>
      <c r="B315" t="s">
        <v>539</v>
      </c>
      <c r="C315" t="s">
        <v>540</v>
      </c>
      <c r="D315" t="s">
        <v>15</v>
      </c>
      <c r="E315">
        <v>1672</v>
      </c>
      <c r="F315">
        <v>6</v>
      </c>
      <c r="G315">
        <v>6</v>
      </c>
      <c r="H315">
        <v>6</v>
      </c>
      <c r="I315" t="s">
        <v>31</v>
      </c>
      <c r="J315" t="s">
        <v>88</v>
      </c>
      <c r="K315" t="s">
        <v>31</v>
      </c>
      <c r="L315" t="str">
        <f t="shared" si="8"/>
        <v>Equal</v>
      </c>
    </row>
    <row r="316" spans="1:12" x14ac:dyDescent="0.25">
      <c r="A316" t="s">
        <v>12</v>
      </c>
      <c r="B316">
        <v>284823</v>
      </c>
      <c r="C316" t="s">
        <v>541</v>
      </c>
      <c r="D316" t="s">
        <v>15</v>
      </c>
      <c r="E316">
        <v>1464</v>
      </c>
      <c r="F316">
        <v>6</v>
      </c>
      <c r="G316">
        <v>6</v>
      </c>
      <c r="H316">
        <v>6</v>
      </c>
      <c r="I316" t="s">
        <v>16</v>
      </c>
      <c r="J316" t="s">
        <v>20</v>
      </c>
      <c r="K316" t="s">
        <v>21</v>
      </c>
      <c r="L316" t="str">
        <f t="shared" si="8"/>
        <v>Equal</v>
      </c>
    </row>
    <row r="317" spans="1:12" x14ac:dyDescent="0.25">
      <c r="A317" t="s">
        <v>12</v>
      </c>
      <c r="B317" t="s">
        <v>542</v>
      </c>
      <c r="C317" t="s">
        <v>543</v>
      </c>
      <c r="D317" t="s">
        <v>15</v>
      </c>
      <c r="E317">
        <v>375</v>
      </c>
      <c r="F317">
        <v>6</v>
      </c>
      <c r="G317">
        <v>6</v>
      </c>
      <c r="H317">
        <v>6</v>
      </c>
      <c r="I317" t="s">
        <v>29</v>
      </c>
      <c r="J317" t="s">
        <v>45</v>
      </c>
      <c r="K317" t="s">
        <v>29</v>
      </c>
      <c r="L317" t="str">
        <f t="shared" si="8"/>
        <v>Equal</v>
      </c>
    </row>
    <row r="318" spans="1:12" x14ac:dyDescent="0.25">
      <c r="A318" t="s">
        <v>12</v>
      </c>
      <c r="B318" t="s">
        <v>544</v>
      </c>
      <c r="C318" t="s">
        <v>545</v>
      </c>
      <c r="D318" t="s">
        <v>15</v>
      </c>
      <c r="E318">
        <v>1143</v>
      </c>
      <c r="F318">
        <v>6</v>
      </c>
      <c r="G318">
        <v>6</v>
      </c>
      <c r="H318">
        <v>6</v>
      </c>
      <c r="I318" t="s">
        <v>31</v>
      </c>
      <c r="J318" t="s">
        <v>57</v>
      </c>
      <c r="K318" t="s">
        <v>31</v>
      </c>
      <c r="L318" t="str">
        <f t="shared" si="8"/>
        <v>Equal</v>
      </c>
    </row>
    <row r="319" spans="1:12" x14ac:dyDescent="0.25">
      <c r="A319" t="s">
        <v>12</v>
      </c>
      <c r="B319">
        <v>1246163</v>
      </c>
      <c r="C319" t="s">
        <v>546</v>
      </c>
      <c r="D319" t="s">
        <v>15</v>
      </c>
      <c r="E319">
        <v>171</v>
      </c>
      <c r="F319">
        <v>6</v>
      </c>
      <c r="G319">
        <v>6</v>
      </c>
      <c r="H319">
        <v>6</v>
      </c>
      <c r="I319" t="s">
        <v>31</v>
      </c>
      <c r="J319" t="s">
        <v>88</v>
      </c>
      <c r="K319" t="s">
        <v>31</v>
      </c>
      <c r="L319" t="str">
        <f t="shared" si="8"/>
        <v>Equal</v>
      </c>
    </row>
    <row r="320" spans="1:12" x14ac:dyDescent="0.25">
      <c r="A320" t="s">
        <v>12</v>
      </c>
      <c r="B320" t="s">
        <v>547</v>
      </c>
      <c r="C320" t="s">
        <v>548</v>
      </c>
      <c r="D320" t="s">
        <v>15</v>
      </c>
      <c r="E320">
        <v>1673</v>
      </c>
      <c r="F320">
        <v>6</v>
      </c>
      <c r="G320">
        <v>6</v>
      </c>
      <c r="H320">
        <v>6</v>
      </c>
      <c r="I320" t="s">
        <v>16</v>
      </c>
      <c r="J320" t="s">
        <v>521</v>
      </c>
      <c r="K320" t="s">
        <v>18</v>
      </c>
      <c r="L320" t="str">
        <f t="shared" si="8"/>
        <v>Equal</v>
      </c>
    </row>
    <row r="321" spans="1:12" x14ac:dyDescent="0.25">
      <c r="A321" t="s">
        <v>12</v>
      </c>
      <c r="B321">
        <v>1031568</v>
      </c>
      <c r="C321" t="s">
        <v>549</v>
      </c>
      <c r="D321" t="s">
        <v>15</v>
      </c>
      <c r="E321">
        <v>893</v>
      </c>
      <c r="F321">
        <v>6</v>
      </c>
      <c r="G321">
        <v>6</v>
      </c>
      <c r="H321">
        <v>6</v>
      </c>
      <c r="I321" t="s">
        <v>28</v>
      </c>
      <c r="J321" t="s">
        <v>82</v>
      </c>
      <c r="K321" t="s">
        <v>28</v>
      </c>
      <c r="L321" t="str">
        <f t="shared" si="8"/>
        <v>Equal</v>
      </c>
    </row>
    <row r="322" spans="1:12" x14ac:dyDescent="0.25">
      <c r="A322" t="s">
        <v>12</v>
      </c>
      <c r="B322" t="s">
        <v>550</v>
      </c>
      <c r="C322" t="s">
        <v>551</v>
      </c>
      <c r="D322" t="s">
        <v>15</v>
      </c>
      <c r="E322">
        <v>1131</v>
      </c>
      <c r="F322">
        <v>6</v>
      </c>
      <c r="G322">
        <v>6</v>
      </c>
      <c r="H322">
        <v>6</v>
      </c>
      <c r="I322" t="s">
        <v>31</v>
      </c>
      <c r="J322" t="s">
        <v>88</v>
      </c>
      <c r="K322" t="s">
        <v>31</v>
      </c>
      <c r="L322" t="str">
        <f t="shared" ref="L322:L385" si="9">IF(F322=G322, "Equal", IF(F322&gt;G322, "Baseline", "Vessel"))</f>
        <v>Equal</v>
      </c>
    </row>
    <row r="323" spans="1:12" x14ac:dyDescent="0.25">
      <c r="A323" t="s">
        <v>12</v>
      </c>
      <c r="B323" t="s">
        <v>552</v>
      </c>
      <c r="C323" t="s">
        <v>553</v>
      </c>
      <c r="D323" t="s">
        <v>15</v>
      </c>
      <c r="E323">
        <v>1506</v>
      </c>
      <c r="F323">
        <v>6</v>
      </c>
      <c r="G323">
        <v>6</v>
      </c>
      <c r="H323">
        <v>6</v>
      </c>
      <c r="I323" t="s">
        <v>16</v>
      </c>
      <c r="J323" t="s">
        <v>521</v>
      </c>
      <c r="K323" t="s">
        <v>18</v>
      </c>
      <c r="L323" t="str">
        <f t="shared" si="9"/>
        <v>Equal</v>
      </c>
    </row>
    <row r="324" spans="1:12" x14ac:dyDescent="0.25">
      <c r="A324" t="s">
        <v>12</v>
      </c>
      <c r="B324" t="s">
        <v>554</v>
      </c>
      <c r="C324" t="s">
        <v>555</v>
      </c>
      <c r="D324" t="s">
        <v>15</v>
      </c>
      <c r="E324">
        <v>1583</v>
      </c>
      <c r="F324">
        <v>6</v>
      </c>
      <c r="G324">
        <v>6</v>
      </c>
      <c r="H324">
        <v>6</v>
      </c>
      <c r="I324" t="s">
        <v>16</v>
      </c>
      <c r="J324" t="s">
        <v>20</v>
      </c>
      <c r="K324" t="s">
        <v>21</v>
      </c>
      <c r="L324" t="str">
        <f t="shared" si="9"/>
        <v>Equal</v>
      </c>
    </row>
    <row r="325" spans="1:12" x14ac:dyDescent="0.25">
      <c r="A325" t="s">
        <v>12</v>
      </c>
      <c r="B325" t="s">
        <v>556</v>
      </c>
      <c r="C325" t="s">
        <v>557</v>
      </c>
      <c r="D325" t="s">
        <v>15</v>
      </c>
      <c r="E325">
        <v>157</v>
      </c>
      <c r="F325">
        <v>6</v>
      </c>
      <c r="G325">
        <v>6</v>
      </c>
      <c r="H325">
        <v>6</v>
      </c>
      <c r="I325" t="s">
        <v>31</v>
      </c>
      <c r="J325" t="s">
        <v>88</v>
      </c>
      <c r="K325" t="s">
        <v>31</v>
      </c>
      <c r="L325" t="str">
        <f t="shared" si="9"/>
        <v>Equal</v>
      </c>
    </row>
    <row r="326" spans="1:12" x14ac:dyDescent="0.25">
      <c r="A326" t="s">
        <v>12</v>
      </c>
      <c r="B326" t="s">
        <v>558</v>
      </c>
      <c r="C326" t="s">
        <v>559</v>
      </c>
      <c r="D326" t="s">
        <v>15</v>
      </c>
      <c r="E326">
        <v>306</v>
      </c>
      <c r="F326">
        <v>6</v>
      </c>
      <c r="G326">
        <v>6</v>
      </c>
      <c r="H326">
        <v>6</v>
      </c>
      <c r="I326" t="s">
        <v>16</v>
      </c>
      <c r="J326" t="s">
        <v>521</v>
      </c>
      <c r="K326" t="s">
        <v>18</v>
      </c>
      <c r="L326" t="str">
        <f t="shared" si="9"/>
        <v>Equal</v>
      </c>
    </row>
    <row r="327" spans="1:12" x14ac:dyDescent="0.25">
      <c r="A327" t="s">
        <v>12</v>
      </c>
      <c r="B327" t="s">
        <v>560</v>
      </c>
      <c r="C327" t="s">
        <v>561</v>
      </c>
      <c r="D327" t="s">
        <v>15</v>
      </c>
      <c r="E327">
        <v>1538</v>
      </c>
      <c r="F327">
        <v>6</v>
      </c>
      <c r="G327">
        <v>6</v>
      </c>
      <c r="H327">
        <v>6</v>
      </c>
      <c r="I327" t="s">
        <v>31</v>
      </c>
      <c r="J327" t="s">
        <v>88</v>
      </c>
      <c r="K327" t="s">
        <v>31</v>
      </c>
      <c r="L327" t="str">
        <f t="shared" si="9"/>
        <v>Equal</v>
      </c>
    </row>
    <row r="328" spans="1:12" x14ac:dyDescent="0.25">
      <c r="A328" t="s">
        <v>12</v>
      </c>
      <c r="B328" t="s">
        <v>562</v>
      </c>
      <c r="C328" t="s">
        <v>563</v>
      </c>
      <c r="D328" t="s">
        <v>15</v>
      </c>
      <c r="E328">
        <v>1448</v>
      </c>
      <c r="F328">
        <v>6</v>
      </c>
      <c r="G328">
        <v>6</v>
      </c>
      <c r="H328">
        <v>6</v>
      </c>
      <c r="I328" t="s">
        <v>28</v>
      </c>
      <c r="J328" t="s">
        <v>82</v>
      </c>
      <c r="K328" t="s">
        <v>28</v>
      </c>
      <c r="L328" t="str">
        <f t="shared" si="9"/>
        <v>Equal</v>
      </c>
    </row>
    <row r="329" spans="1:12" x14ac:dyDescent="0.25">
      <c r="A329" t="s">
        <v>12</v>
      </c>
      <c r="B329" t="s">
        <v>564</v>
      </c>
      <c r="C329" t="s">
        <v>565</v>
      </c>
      <c r="D329" t="s">
        <v>15</v>
      </c>
      <c r="E329">
        <v>193</v>
      </c>
      <c r="F329">
        <v>6</v>
      </c>
      <c r="G329">
        <v>6</v>
      </c>
      <c r="H329">
        <v>6</v>
      </c>
      <c r="I329" t="s">
        <v>16</v>
      </c>
      <c r="J329" t="s">
        <v>521</v>
      </c>
      <c r="K329" t="s">
        <v>18</v>
      </c>
      <c r="L329" t="str">
        <f t="shared" si="9"/>
        <v>Equal</v>
      </c>
    </row>
    <row r="330" spans="1:12" x14ac:dyDescent="0.25">
      <c r="A330" t="s">
        <v>12</v>
      </c>
      <c r="B330" t="s">
        <v>566</v>
      </c>
      <c r="C330" t="s">
        <v>567</v>
      </c>
      <c r="D330" t="s">
        <v>15</v>
      </c>
      <c r="E330">
        <v>470</v>
      </c>
      <c r="F330">
        <v>6</v>
      </c>
      <c r="G330">
        <v>6</v>
      </c>
      <c r="H330">
        <v>6</v>
      </c>
      <c r="I330" t="s">
        <v>16</v>
      </c>
      <c r="J330" t="s">
        <v>521</v>
      </c>
      <c r="K330" t="s">
        <v>18</v>
      </c>
      <c r="L330" t="str">
        <f t="shared" si="9"/>
        <v>Equal</v>
      </c>
    </row>
    <row r="331" spans="1:12" x14ac:dyDescent="0.25">
      <c r="A331" t="s">
        <v>12</v>
      </c>
      <c r="B331">
        <v>910172</v>
      </c>
      <c r="C331" t="s">
        <v>568</v>
      </c>
      <c r="D331" t="s">
        <v>15</v>
      </c>
      <c r="E331">
        <v>457</v>
      </c>
      <c r="F331">
        <v>6</v>
      </c>
      <c r="G331">
        <v>6</v>
      </c>
      <c r="H331">
        <v>6</v>
      </c>
      <c r="I331" t="s">
        <v>31</v>
      </c>
      <c r="J331" t="s">
        <v>88</v>
      </c>
      <c r="K331" t="s">
        <v>31</v>
      </c>
      <c r="L331" t="str">
        <f t="shared" si="9"/>
        <v>Equal</v>
      </c>
    </row>
    <row r="332" spans="1:12" x14ac:dyDescent="0.25">
      <c r="A332" t="s">
        <v>12</v>
      </c>
      <c r="B332" t="s">
        <v>569</v>
      </c>
      <c r="C332" t="s">
        <v>570</v>
      </c>
      <c r="D332" t="s">
        <v>15</v>
      </c>
      <c r="E332">
        <v>972</v>
      </c>
      <c r="F332">
        <v>6</v>
      </c>
      <c r="G332">
        <v>6</v>
      </c>
      <c r="H332">
        <v>6</v>
      </c>
      <c r="I332" t="s">
        <v>28</v>
      </c>
      <c r="J332" t="s">
        <v>82</v>
      </c>
      <c r="K332" t="s">
        <v>28</v>
      </c>
      <c r="L332" t="str">
        <f t="shared" si="9"/>
        <v>Equal</v>
      </c>
    </row>
    <row r="333" spans="1:12" x14ac:dyDescent="0.25">
      <c r="A333" t="s">
        <v>12</v>
      </c>
      <c r="B333" t="s">
        <v>571</v>
      </c>
      <c r="C333" t="s">
        <v>572</v>
      </c>
      <c r="D333" t="s">
        <v>15</v>
      </c>
      <c r="E333">
        <v>536</v>
      </c>
      <c r="F333">
        <v>6</v>
      </c>
      <c r="G333">
        <v>6</v>
      </c>
      <c r="H333">
        <v>6</v>
      </c>
      <c r="I333" t="s">
        <v>16</v>
      </c>
      <c r="J333" t="s">
        <v>521</v>
      </c>
      <c r="K333" t="s">
        <v>18</v>
      </c>
      <c r="L333" t="str">
        <f t="shared" si="9"/>
        <v>Equal</v>
      </c>
    </row>
    <row r="334" spans="1:12" x14ac:dyDescent="0.25">
      <c r="A334" t="s">
        <v>12</v>
      </c>
      <c r="B334" t="s">
        <v>573</v>
      </c>
      <c r="C334" t="s">
        <v>574</v>
      </c>
      <c r="D334" t="s">
        <v>15</v>
      </c>
      <c r="E334">
        <v>1606</v>
      </c>
      <c r="F334">
        <v>6</v>
      </c>
      <c r="G334">
        <v>6</v>
      </c>
      <c r="H334">
        <v>6</v>
      </c>
      <c r="I334" t="s">
        <v>16</v>
      </c>
      <c r="J334" t="s">
        <v>521</v>
      </c>
      <c r="K334" t="s">
        <v>18</v>
      </c>
      <c r="L334" t="str">
        <f t="shared" si="9"/>
        <v>Equal</v>
      </c>
    </row>
    <row r="335" spans="1:12" x14ac:dyDescent="0.25">
      <c r="A335" t="s">
        <v>12</v>
      </c>
      <c r="B335" t="s">
        <v>575</v>
      </c>
      <c r="C335" t="s">
        <v>576</v>
      </c>
      <c r="D335" t="s">
        <v>15</v>
      </c>
      <c r="E335">
        <v>51</v>
      </c>
      <c r="F335">
        <v>6</v>
      </c>
      <c r="G335">
        <v>6</v>
      </c>
      <c r="H335">
        <v>6</v>
      </c>
      <c r="I335" t="s">
        <v>29</v>
      </c>
      <c r="J335" t="s">
        <v>71</v>
      </c>
      <c r="K335" t="s">
        <v>29</v>
      </c>
      <c r="L335" t="str">
        <f t="shared" si="9"/>
        <v>Equal</v>
      </c>
    </row>
    <row r="336" spans="1:12" x14ac:dyDescent="0.25">
      <c r="A336" t="s">
        <v>12</v>
      </c>
      <c r="B336">
        <v>546132</v>
      </c>
      <c r="C336" t="s">
        <v>577</v>
      </c>
      <c r="D336" t="s">
        <v>15</v>
      </c>
      <c r="E336">
        <v>1119</v>
      </c>
      <c r="F336">
        <v>6</v>
      </c>
      <c r="G336">
        <v>6</v>
      </c>
      <c r="H336">
        <v>6</v>
      </c>
      <c r="I336" t="s">
        <v>16</v>
      </c>
      <c r="J336" t="s">
        <v>20</v>
      </c>
      <c r="K336" t="s">
        <v>21</v>
      </c>
      <c r="L336" t="str">
        <f t="shared" si="9"/>
        <v>Equal</v>
      </c>
    </row>
    <row r="337" spans="1:12" x14ac:dyDescent="0.25">
      <c r="A337" t="s">
        <v>12</v>
      </c>
      <c r="B337" t="s">
        <v>578</v>
      </c>
      <c r="C337" t="s">
        <v>579</v>
      </c>
      <c r="D337" t="s">
        <v>15</v>
      </c>
      <c r="E337">
        <v>60</v>
      </c>
      <c r="F337">
        <v>6</v>
      </c>
      <c r="G337">
        <v>6</v>
      </c>
      <c r="H337">
        <v>6</v>
      </c>
      <c r="I337" t="s">
        <v>28</v>
      </c>
      <c r="J337" t="s">
        <v>82</v>
      </c>
      <c r="K337" t="s">
        <v>28</v>
      </c>
      <c r="L337" t="str">
        <f t="shared" si="9"/>
        <v>Equal</v>
      </c>
    </row>
    <row r="338" spans="1:12" x14ac:dyDescent="0.25">
      <c r="A338" t="s">
        <v>12</v>
      </c>
      <c r="B338" t="s">
        <v>580</v>
      </c>
      <c r="C338" t="s">
        <v>581</v>
      </c>
      <c r="D338" t="s">
        <v>15</v>
      </c>
      <c r="E338">
        <v>1029</v>
      </c>
      <c r="F338">
        <v>6</v>
      </c>
      <c r="G338">
        <v>6</v>
      </c>
      <c r="H338">
        <v>6</v>
      </c>
      <c r="I338" t="s">
        <v>16</v>
      </c>
      <c r="J338" t="s">
        <v>521</v>
      </c>
      <c r="K338" t="s">
        <v>18</v>
      </c>
      <c r="L338" t="str">
        <f t="shared" si="9"/>
        <v>Equal</v>
      </c>
    </row>
    <row r="339" spans="1:12" x14ac:dyDescent="0.25">
      <c r="A339" t="s">
        <v>12</v>
      </c>
      <c r="B339">
        <v>1222250</v>
      </c>
      <c r="C339" t="s">
        <v>295</v>
      </c>
      <c r="D339" t="s">
        <v>15</v>
      </c>
      <c r="E339">
        <v>1014</v>
      </c>
      <c r="F339">
        <v>6</v>
      </c>
      <c r="G339">
        <v>6</v>
      </c>
      <c r="H339">
        <v>6</v>
      </c>
      <c r="I339" t="s">
        <v>29</v>
      </c>
      <c r="J339" t="s">
        <v>45</v>
      </c>
      <c r="K339" t="s">
        <v>29</v>
      </c>
      <c r="L339" t="str">
        <f t="shared" si="9"/>
        <v>Equal</v>
      </c>
    </row>
    <row r="340" spans="1:12" x14ac:dyDescent="0.25">
      <c r="A340" t="s">
        <v>12</v>
      </c>
      <c r="B340" t="s">
        <v>582</v>
      </c>
      <c r="C340" t="s">
        <v>583</v>
      </c>
      <c r="D340" t="s">
        <v>15</v>
      </c>
      <c r="E340">
        <v>1530</v>
      </c>
      <c r="F340">
        <v>6</v>
      </c>
      <c r="G340">
        <v>6</v>
      </c>
      <c r="H340">
        <v>6</v>
      </c>
      <c r="I340" t="s">
        <v>16</v>
      </c>
      <c r="J340" t="s">
        <v>521</v>
      </c>
      <c r="K340" t="s">
        <v>18</v>
      </c>
      <c r="L340" t="str">
        <f t="shared" si="9"/>
        <v>Equal</v>
      </c>
    </row>
    <row r="341" spans="1:12" x14ac:dyDescent="0.25">
      <c r="A341" t="s">
        <v>12</v>
      </c>
      <c r="B341" t="s">
        <v>584</v>
      </c>
      <c r="C341" t="s">
        <v>585</v>
      </c>
      <c r="D341" t="s">
        <v>15</v>
      </c>
      <c r="E341">
        <v>267</v>
      </c>
      <c r="F341">
        <v>6</v>
      </c>
      <c r="G341">
        <v>6</v>
      </c>
      <c r="H341">
        <v>6</v>
      </c>
      <c r="I341" t="s">
        <v>16</v>
      </c>
      <c r="J341" t="s">
        <v>521</v>
      </c>
      <c r="K341" t="s">
        <v>18</v>
      </c>
      <c r="L341" t="str">
        <f t="shared" si="9"/>
        <v>Equal</v>
      </c>
    </row>
    <row r="342" spans="1:12" x14ac:dyDescent="0.25">
      <c r="A342" t="s">
        <v>12</v>
      </c>
      <c r="B342" t="s">
        <v>586</v>
      </c>
      <c r="C342" t="s">
        <v>587</v>
      </c>
      <c r="D342" t="s">
        <v>15</v>
      </c>
      <c r="E342">
        <v>190</v>
      </c>
      <c r="F342">
        <v>6</v>
      </c>
      <c r="G342">
        <v>6</v>
      </c>
      <c r="H342">
        <v>6</v>
      </c>
      <c r="I342" t="s">
        <v>16</v>
      </c>
      <c r="J342" t="s">
        <v>25</v>
      </c>
      <c r="K342" t="s">
        <v>26</v>
      </c>
      <c r="L342" t="str">
        <f t="shared" si="9"/>
        <v>Equal</v>
      </c>
    </row>
    <row r="343" spans="1:12" x14ac:dyDescent="0.25">
      <c r="A343" t="s">
        <v>12</v>
      </c>
      <c r="B343" t="s">
        <v>588</v>
      </c>
      <c r="C343" t="s">
        <v>589</v>
      </c>
      <c r="D343" t="s">
        <v>15</v>
      </c>
      <c r="E343">
        <v>697</v>
      </c>
      <c r="F343">
        <v>6</v>
      </c>
      <c r="G343">
        <v>6</v>
      </c>
      <c r="H343">
        <v>6</v>
      </c>
      <c r="I343" t="s">
        <v>16</v>
      </c>
      <c r="J343" t="s">
        <v>20</v>
      </c>
      <c r="K343" t="s">
        <v>21</v>
      </c>
      <c r="L343" t="str">
        <f t="shared" si="9"/>
        <v>Equal</v>
      </c>
    </row>
    <row r="344" spans="1:12" x14ac:dyDescent="0.25">
      <c r="A344" t="s">
        <v>12</v>
      </c>
      <c r="B344">
        <v>680392</v>
      </c>
      <c r="C344" t="s">
        <v>590</v>
      </c>
      <c r="D344" t="s">
        <v>15</v>
      </c>
      <c r="E344">
        <v>640</v>
      </c>
      <c r="F344">
        <v>6</v>
      </c>
      <c r="G344">
        <v>6</v>
      </c>
      <c r="H344">
        <v>6</v>
      </c>
      <c r="I344" t="s">
        <v>16</v>
      </c>
      <c r="J344" t="s">
        <v>521</v>
      </c>
      <c r="K344" t="s">
        <v>18</v>
      </c>
      <c r="L344" t="str">
        <f t="shared" si="9"/>
        <v>Equal</v>
      </c>
    </row>
    <row r="345" spans="1:12" x14ac:dyDescent="0.25">
      <c r="A345" t="s">
        <v>12</v>
      </c>
      <c r="B345">
        <v>646585</v>
      </c>
      <c r="C345" t="s">
        <v>591</v>
      </c>
      <c r="D345" t="s">
        <v>15</v>
      </c>
      <c r="E345">
        <v>289</v>
      </c>
      <c r="F345">
        <v>6</v>
      </c>
      <c r="G345">
        <v>6</v>
      </c>
      <c r="H345">
        <v>6</v>
      </c>
      <c r="I345" t="s">
        <v>16</v>
      </c>
      <c r="J345" t="s">
        <v>521</v>
      </c>
      <c r="K345" t="s">
        <v>18</v>
      </c>
      <c r="L345" t="str">
        <f t="shared" si="9"/>
        <v>Equal</v>
      </c>
    </row>
    <row r="346" spans="1:12" x14ac:dyDescent="0.25">
      <c r="A346" t="s">
        <v>12</v>
      </c>
      <c r="B346" t="s">
        <v>592</v>
      </c>
      <c r="C346" t="s">
        <v>593</v>
      </c>
      <c r="D346" t="s">
        <v>15</v>
      </c>
      <c r="E346">
        <v>964</v>
      </c>
      <c r="F346">
        <v>6</v>
      </c>
      <c r="G346">
        <v>6</v>
      </c>
      <c r="H346">
        <v>6</v>
      </c>
      <c r="I346" t="s">
        <v>594</v>
      </c>
      <c r="J346" t="s">
        <v>595</v>
      </c>
      <c r="K346" t="s">
        <v>32</v>
      </c>
      <c r="L346" t="str">
        <f t="shared" si="9"/>
        <v>Equal</v>
      </c>
    </row>
    <row r="347" spans="1:12" x14ac:dyDescent="0.25">
      <c r="A347" t="s">
        <v>12</v>
      </c>
      <c r="B347" t="s">
        <v>596</v>
      </c>
      <c r="C347" t="s">
        <v>597</v>
      </c>
      <c r="D347" t="s">
        <v>15</v>
      </c>
      <c r="E347">
        <v>1677</v>
      </c>
      <c r="F347">
        <v>6</v>
      </c>
      <c r="G347">
        <v>6</v>
      </c>
      <c r="H347">
        <v>6</v>
      </c>
      <c r="I347" t="s">
        <v>28</v>
      </c>
      <c r="J347" t="s">
        <v>190</v>
      </c>
      <c r="K347" t="s">
        <v>28</v>
      </c>
      <c r="L347" t="str">
        <f t="shared" si="9"/>
        <v>Equal</v>
      </c>
    </row>
    <row r="348" spans="1:12" x14ac:dyDescent="0.25">
      <c r="A348" t="s">
        <v>12</v>
      </c>
      <c r="B348" t="s">
        <v>598</v>
      </c>
      <c r="C348" t="s">
        <v>599</v>
      </c>
      <c r="D348" t="s">
        <v>15</v>
      </c>
      <c r="E348">
        <v>124</v>
      </c>
      <c r="F348">
        <v>6</v>
      </c>
      <c r="G348">
        <v>6</v>
      </c>
      <c r="H348">
        <v>6</v>
      </c>
      <c r="I348" t="s">
        <v>28</v>
      </c>
      <c r="J348" t="s">
        <v>82</v>
      </c>
      <c r="K348" t="s">
        <v>28</v>
      </c>
      <c r="L348" t="str">
        <f t="shared" si="9"/>
        <v>Equal</v>
      </c>
    </row>
    <row r="349" spans="1:12" x14ac:dyDescent="0.25">
      <c r="A349" t="s">
        <v>12</v>
      </c>
      <c r="B349" t="s">
        <v>600</v>
      </c>
      <c r="C349" t="s">
        <v>601</v>
      </c>
      <c r="D349" t="s">
        <v>15</v>
      </c>
      <c r="E349">
        <v>299</v>
      </c>
      <c r="F349">
        <v>6</v>
      </c>
      <c r="G349">
        <v>6</v>
      </c>
      <c r="H349">
        <v>6</v>
      </c>
      <c r="I349" t="s">
        <v>16</v>
      </c>
      <c r="J349" t="s">
        <v>521</v>
      </c>
      <c r="K349" t="s">
        <v>18</v>
      </c>
      <c r="L349" t="str">
        <f t="shared" si="9"/>
        <v>Equal</v>
      </c>
    </row>
    <row r="350" spans="1:12" x14ac:dyDescent="0.25">
      <c r="A350" t="s">
        <v>12</v>
      </c>
      <c r="B350">
        <v>259998</v>
      </c>
      <c r="C350" t="s">
        <v>602</v>
      </c>
      <c r="D350" t="s">
        <v>15</v>
      </c>
      <c r="E350">
        <v>337</v>
      </c>
      <c r="F350">
        <v>6</v>
      </c>
      <c r="G350">
        <v>6</v>
      </c>
      <c r="H350">
        <v>6</v>
      </c>
      <c r="I350" t="s">
        <v>28</v>
      </c>
      <c r="J350" t="s">
        <v>82</v>
      </c>
      <c r="K350" t="s">
        <v>28</v>
      </c>
      <c r="L350" t="str">
        <f t="shared" si="9"/>
        <v>Equal</v>
      </c>
    </row>
    <row r="351" spans="1:12" x14ac:dyDescent="0.25">
      <c r="A351" t="s">
        <v>12</v>
      </c>
      <c r="B351">
        <v>1186290</v>
      </c>
      <c r="C351" t="s">
        <v>603</v>
      </c>
      <c r="D351" t="s">
        <v>15</v>
      </c>
      <c r="E351">
        <v>1233</v>
      </c>
      <c r="F351">
        <v>6</v>
      </c>
      <c r="G351">
        <v>6</v>
      </c>
      <c r="H351">
        <v>6</v>
      </c>
      <c r="I351" t="s">
        <v>31</v>
      </c>
      <c r="J351" t="s">
        <v>516</v>
      </c>
      <c r="K351" t="s">
        <v>31</v>
      </c>
      <c r="L351" t="str">
        <f t="shared" si="9"/>
        <v>Equal</v>
      </c>
    </row>
    <row r="352" spans="1:12" x14ac:dyDescent="0.25">
      <c r="A352" t="s">
        <v>12</v>
      </c>
      <c r="B352">
        <v>1064850</v>
      </c>
      <c r="C352" t="s">
        <v>604</v>
      </c>
      <c r="D352" t="s">
        <v>15</v>
      </c>
      <c r="E352">
        <v>1152</v>
      </c>
      <c r="F352">
        <v>6</v>
      </c>
      <c r="G352">
        <v>6</v>
      </c>
      <c r="H352">
        <v>6</v>
      </c>
      <c r="I352" t="s">
        <v>16</v>
      </c>
      <c r="J352" t="s">
        <v>20</v>
      </c>
      <c r="K352" t="s">
        <v>21</v>
      </c>
      <c r="L352" t="str">
        <f t="shared" si="9"/>
        <v>Equal</v>
      </c>
    </row>
    <row r="353" spans="1:12" x14ac:dyDescent="0.25">
      <c r="A353" t="s">
        <v>12</v>
      </c>
      <c r="B353">
        <v>635783</v>
      </c>
      <c r="C353" t="s">
        <v>605</v>
      </c>
      <c r="D353" t="s">
        <v>15</v>
      </c>
      <c r="E353">
        <v>1186</v>
      </c>
      <c r="F353">
        <v>6</v>
      </c>
      <c r="G353">
        <v>6</v>
      </c>
      <c r="H353">
        <v>6</v>
      </c>
      <c r="I353" t="s">
        <v>16</v>
      </c>
      <c r="J353" t="s">
        <v>521</v>
      </c>
      <c r="K353" t="s">
        <v>18</v>
      </c>
      <c r="L353" t="str">
        <f t="shared" si="9"/>
        <v>Equal</v>
      </c>
    </row>
    <row r="354" spans="1:12" x14ac:dyDescent="0.25">
      <c r="A354" t="s">
        <v>12</v>
      </c>
      <c r="B354" t="s">
        <v>606</v>
      </c>
      <c r="C354" t="s">
        <v>607</v>
      </c>
      <c r="D354" t="s">
        <v>15</v>
      </c>
      <c r="E354">
        <v>232</v>
      </c>
      <c r="F354">
        <v>6</v>
      </c>
      <c r="G354">
        <v>6</v>
      </c>
      <c r="H354">
        <v>6</v>
      </c>
      <c r="I354" t="s">
        <v>16</v>
      </c>
      <c r="J354" t="s">
        <v>521</v>
      </c>
      <c r="K354" t="s">
        <v>18</v>
      </c>
      <c r="L354" t="str">
        <f t="shared" si="9"/>
        <v>Equal</v>
      </c>
    </row>
    <row r="355" spans="1:12" x14ac:dyDescent="0.25">
      <c r="A355" t="s">
        <v>12</v>
      </c>
      <c r="B355">
        <v>1125154</v>
      </c>
      <c r="C355" t="s">
        <v>608</v>
      </c>
      <c r="D355" t="s">
        <v>15</v>
      </c>
      <c r="E355">
        <v>849</v>
      </c>
      <c r="F355">
        <v>6</v>
      </c>
      <c r="G355">
        <v>6</v>
      </c>
      <c r="H355">
        <v>6</v>
      </c>
      <c r="I355" t="s">
        <v>16</v>
      </c>
      <c r="J355" t="s">
        <v>20</v>
      </c>
      <c r="K355" t="s">
        <v>21</v>
      </c>
      <c r="L355" t="str">
        <f t="shared" si="9"/>
        <v>Equal</v>
      </c>
    </row>
    <row r="356" spans="1:12" x14ac:dyDescent="0.25">
      <c r="A356" t="s">
        <v>12</v>
      </c>
      <c r="B356" t="s">
        <v>609</v>
      </c>
      <c r="C356" t="s">
        <v>610</v>
      </c>
      <c r="D356" t="s">
        <v>15</v>
      </c>
      <c r="E356">
        <v>223</v>
      </c>
      <c r="F356">
        <v>6</v>
      </c>
      <c r="G356">
        <v>6</v>
      </c>
      <c r="H356">
        <v>6</v>
      </c>
      <c r="I356" t="s">
        <v>31</v>
      </c>
      <c r="J356" t="s">
        <v>119</v>
      </c>
      <c r="K356" t="s">
        <v>31</v>
      </c>
      <c r="L356" t="str">
        <f t="shared" si="9"/>
        <v>Equal</v>
      </c>
    </row>
    <row r="357" spans="1:12" x14ac:dyDescent="0.25">
      <c r="A357" t="s">
        <v>12</v>
      </c>
      <c r="B357" t="s">
        <v>611</v>
      </c>
      <c r="C357" t="s">
        <v>612</v>
      </c>
      <c r="D357" t="s">
        <v>15</v>
      </c>
      <c r="E357">
        <v>968</v>
      </c>
      <c r="F357">
        <v>6</v>
      </c>
      <c r="G357">
        <v>6</v>
      </c>
      <c r="H357">
        <v>6</v>
      </c>
      <c r="I357" t="s">
        <v>31</v>
      </c>
      <c r="J357" t="s">
        <v>88</v>
      </c>
      <c r="K357" t="s">
        <v>31</v>
      </c>
      <c r="L357" t="str">
        <f t="shared" si="9"/>
        <v>Equal</v>
      </c>
    </row>
    <row r="358" spans="1:12" x14ac:dyDescent="0.25">
      <c r="A358" t="s">
        <v>12</v>
      </c>
      <c r="B358" t="s">
        <v>613</v>
      </c>
      <c r="C358" t="s">
        <v>614</v>
      </c>
      <c r="D358" t="s">
        <v>15</v>
      </c>
      <c r="E358">
        <v>685</v>
      </c>
      <c r="F358">
        <v>6</v>
      </c>
      <c r="G358">
        <v>6</v>
      </c>
      <c r="H358">
        <v>6</v>
      </c>
      <c r="I358" t="s">
        <v>16</v>
      </c>
      <c r="J358" t="s">
        <v>521</v>
      </c>
      <c r="K358" t="s">
        <v>18</v>
      </c>
      <c r="L358" t="str">
        <f t="shared" si="9"/>
        <v>Equal</v>
      </c>
    </row>
    <row r="359" spans="1:12" x14ac:dyDescent="0.25">
      <c r="A359" t="s">
        <v>12</v>
      </c>
      <c r="B359" t="s">
        <v>615</v>
      </c>
      <c r="C359" t="s">
        <v>616</v>
      </c>
      <c r="D359" t="s">
        <v>15</v>
      </c>
      <c r="E359">
        <v>1294</v>
      </c>
      <c r="F359">
        <v>6</v>
      </c>
      <c r="G359">
        <v>6</v>
      </c>
      <c r="H359">
        <v>6</v>
      </c>
      <c r="I359" t="s">
        <v>16</v>
      </c>
      <c r="J359" t="s">
        <v>521</v>
      </c>
      <c r="K359" t="s">
        <v>18</v>
      </c>
      <c r="L359" t="str">
        <f t="shared" si="9"/>
        <v>Equal</v>
      </c>
    </row>
    <row r="360" spans="1:12" x14ac:dyDescent="0.25">
      <c r="A360" t="s">
        <v>12</v>
      </c>
      <c r="B360">
        <v>666085</v>
      </c>
      <c r="C360" t="s">
        <v>617</v>
      </c>
      <c r="D360" t="s">
        <v>99</v>
      </c>
      <c r="E360">
        <v>1604</v>
      </c>
      <c r="F360">
        <v>6</v>
      </c>
      <c r="G360">
        <v>6</v>
      </c>
      <c r="H360">
        <v>6</v>
      </c>
      <c r="I360" t="s">
        <v>16</v>
      </c>
      <c r="J360" t="s">
        <v>521</v>
      </c>
      <c r="K360" t="s">
        <v>18</v>
      </c>
      <c r="L360" t="str">
        <f t="shared" si="9"/>
        <v>Equal</v>
      </c>
    </row>
    <row r="361" spans="1:12" x14ac:dyDescent="0.25">
      <c r="A361" t="s">
        <v>12</v>
      </c>
      <c r="B361" t="s">
        <v>618</v>
      </c>
      <c r="C361" t="s">
        <v>619</v>
      </c>
      <c r="D361" t="s">
        <v>15</v>
      </c>
      <c r="E361">
        <v>397</v>
      </c>
      <c r="F361">
        <v>6</v>
      </c>
      <c r="G361">
        <v>6</v>
      </c>
      <c r="H361">
        <v>6</v>
      </c>
      <c r="I361" t="s">
        <v>16</v>
      </c>
      <c r="J361" t="s">
        <v>521</v>
      </c>
      <c r="K361" t="s">
        <v>18</v>
      </c>
      <c r="L361" t="str">
        <f t="shared" si="9"/>
        <v>Equal</v>
      </c>
    </row>
    <row r="362" spans="1:12" x14ac:dyDescent="0.25">
      <c r="A362" t="s">
        <v>12</v>
      </c>
      <c r="B362">
        <v>592858</v>
      </c>
      <c r="C362" t="s">
        <v>620</v>
      </c>
      <c r="D362" t="s">
        <v>15</v>
      </c>
      <c r="E362">
        <v>808</v>
      </c>
      <c r="F362">
        <v>6</v>
      </c>
      <c r="G362">
        <v>6</v>
      </c>
      <c r="H362">
        <v>6</v>
      </c>
      <c r="I362" t="s">
        <v>16</v>
      </c>
      <c r="J362" t="s">
        <v>521</v>
      </c>
      <c r="K362" t="s">
        <v>18</v>
      </c>
      <c r="L362" t="str">
        <f t="shared" si="9"/>
        <v>Equal</v>
      </c>
    </row>
    <row r="363" spans="1:12" x14ac:dyDescent="0.25">
      <c r="A363" t="s">
        <v>12</v>
      </c>
      <c r="B363" t="s">
        <v>621</v>
      </c>
      <c r="C363" t="s">
        <v>622</v>
      </c>
      <c r="D363" t="s">
        <v>15</v>
      </c>
      <c r="E363">
        <v>346</v>
      </c>
      <c r="F363">
        <v>6</v>
      </c>
      <c r="G363">
        <v>6</v>
      </c>
      <c r="H363">
        <v>6</v>
      </c>
      <c r="I363" t="s">
        <v>29</v>
      </c>
      <c r="J363" t="s">
        <v>45</v>
      </c>
      <c r="K363" t="s">
        <v>29</v>
      </c>
      <c r="L363" t="str">
        <f t="shared" si="9"/>
        <v>Equal</v>
      </c>
    </row>
    <row r="364" spans="1:12" x14ac:dyDescent="0.25">
      <c r="A364" t="s">
        <v>12</v>
      </c>
      <c r="B364" t="s">
        <v>623</v>
      </c>
      <c r="C364" t="s">
        <v>624</v>
      </c>
      <c r="D364" t="s">
        <v>15</v>
      </c>
      <c r="E364">
        <v>1020</v>
      </c>
      <c r="F364">
        <v>6</v>
      </c>
      <c r="G364">
        <v>6</v>
      </c>
      <c r="H364">
        <v>6</v>
      </c>
      <c r="I364" t="s">
        <v>31</v>
      </c>
      <c r="J364" t="s">
        <v>93</v>
      </c>
      <c r="K364" t="s">
        <v>31</v>
      </c>
      <c r="L364" t="str">
        <f t="shared" si="9"/>
        <v>Equal</v>
      </c>
    </row>
    <row r="365" spans="1:12" x14ac:dyDescent="0.25">
      <c r="A365" t="s">
        <v>12</v>
      </c>
      <c r="B365" t="s">
        <v>625</v>
      </c>
      <c r="C365" t="s">
        <v>626</v>
      </c>
      <c r="D365" t="s">
        <v>15</v>
      </c>
      <c r="E365">
        <v>996</v>
      </c>
      <c r="F365">
        <v>6</v>
      </c>
      <c r="G365">
        <v>6</v>
      </c>
      <c r="H365">
        <v>6</v>
      </c>
      <c r="I365" t="s">
        <v>30</v>
      </c>
      <c r="J365" t="s">
        <v>342</v>
      </c>
      <c r="K365" t="s">
        <v>30</v>
      </c>
      <c r="L365" t="str">
        <f t="shared" si="9"/>
        <v>Equal</v>
      </c>
    </row>
    <row r="366" spans="1:12" x14ac:dyDescent="0.25">
      <c r="A366" t="s">
        <v>12</v>
      </c>
      <c r="B366">
        <v>516622</v>
      </c>
      <c r="C366" t="s">
        <v>627</v>
      </c>
      <c r="D366" t="s">
        <v>15</v>
      </c>
      <c r="E366">
        <v>767</v>
      </c>
      <c r="F366">
        <v>6</v>
      </c>
      <c r="G366">
        <v>6</v>
      </c>
      <c r="H366">
        <v>6</v>
      </c>
      <c r="I366" t="s">
        <v>16</v>
      </c>
      <c r="J366" t="s">
        <v>20</v>
      </c>
      <c r="K366" t="s">
        <v>21</v>
      </c>
      <c r="L366" t="str">
        <f t="shared" si="9"/>
        <v>Equal</v>
      </c>
    </row>
    <row r="367" spans="1:12" x14ac:dyDescent="0.25">
      <c r="A367" t="s">
        <v>12</v>
      </c>
      <c r="B367" t="s">
        <v>628</v>
      </c>
      <c r="C367" t="s">
        <v>629</v>
      </c>
      <c r="D367" t="s">
        <v>15</v>
      </c>
      <c r="E367">
        <v>354</v>
      </c>
      <c r="F367">
        <v>6</v>
      </c>
      <c r="G367">
        <v>6</v>
      </c>
      <c r="H367">
        <v>6</v>
      </c>
      <c r="I367" t="s">
        <v>29</v>
      </c>
      <c r="J367" t="s">
        <v>93</v>
      </c>
      <c r="K367" t="s">
        <v>29</v>
      </c>
      <c r="L367" t="str">
        <f t="shared" si="9"/>
        <v>Equal</v>
      </c>
    </row>
    <row r="368" spans="1:12" x14ac:dyDescent="0.25">
      <c r="A368" t="s">
        <v>12</v>
      </c>
      <c r="B368" t="s">
        <v>630</v>
      </c>
      <c r="C368" t="s">
        <v>47</v>
      </c>
      <c r="D368" t="s">
        <v>15</v>
      </c>
      <c r="E368">
        <v>1440</v>
      </c>
      <c r="F368">
        <v>6</v>
      </c>
      <c r="G368">
        <v>6</v>
      </c>
      <c r="H368">
        <v>6</v>
      </c>
      <c r="I368" t="s">
        <v>16</v>
      </c>
      <c r="J368" t="s">
        <v>521</v>
      </c>
      <c r="K368" t="s">
        <v>18</v>
      </c>
      <c r="L368" t="str">
        <f t="shared" si="9"/>
        <v>Equal</v>
      </c>
    </row>
    <row r="369" spans="1:12" x14ac:dyDescent="0.25">
      <c r="A369" t="s">
        <v>12</v>
      </c>
      <c r="B369">
        <v>669005</v>
      </c>
      <c r="C369" t="s">
        <v>631</v>
      </c>
      <c r="D369" t="s">
        <v>15</v>
      </c>
      <c r="E369">
        <v>546</v>
      </c>
      <c r="F369">
        <v>6</v>
      </c>
      <c r="G369">
        <v>6</v>
      </c>
      <c r="H369">
        <v>6</v>
      </c>
      <c r="I369" t="s">
        <v>16</v>
      </c>
      <c r="J369" t="s">
        <v>85</v>
      </c>
      <c r="K369" t="s">
        <v>21</v>
      </c>
      <c r="L369" t="str">
        <f t="shared" si="9"/>
        <v>Equal</v>
      </c>
    </row>
    <row r="370" spans="1:12" x14ac:dyDescent="0.25">
      <c r="A370" t="s">
        <v>12</v>
      </c>
      <c r="B370" t="s">
        <v>632</v>
      </c>
      <c r="C370" t="s">
        <v>633</v>
      </c>
      <c r="D370" t="s">
        <v>15</v>
      </c>
      <c r="E370">
        <v>1391</v>
      </c>
      <c r="F370">
        <v>6</v>
      </c>
      <c r="G370">
        <v>6</v>
      </c>
      <c r="H370">
        <v>6</v>
      </c>
      <c r="I370" t="s">
        <v>16</v>
      </c>
      <c r="J370" t="s">
        <v>36</v>
      </c>
      <c r="K370" t="s">
        <v>21</v>
      </c>
      <c r="L370" t="str">
        <f t="shared" si="9"/>
        <v>Equal</v>
      </c>
    </row>
    <row r="371" spans="1:12" x14ac:dyDescent="0.25">
      <c r="A371" t="s">
        <v>12</v>
      </c>
      <c r="B371">
        <v>682951</v>
      </c>
      <c r="C371" t="s">
        <v>634</v>
      </c>
      <c r="D371" t="s">
        <v>15</v>
      </c>
      <c r="E371">
        <v>379</v>
      </c>
      <c r="F371">
        <v>6</v>
      </c>
      <c r="G371">
        <v>6</v>
      </c>
      <c r="H371">
        <v>6</v>
      </c>
      <c r="I371" t="s">
        <v>28</v>
      </c>
      <c r="J371" t="s">
        <v>82</v>
      </c>
      <c r="K371" t="s">
        <v>28</v>
      </c>
      <c r="L371" t="str">
        <f t="shared" si="9"/>
        <v>Equal</v>
      </c>
    </row>
    <row r="372" spans="1:12" x14ac:dyDescent="0.25">
      <c r="A372" t="s">
        <v>12</v>
      </c>
      <c r="B372">
        <v>975759</v>
      </c>
      <c r="C372" t="s">
        <v>635</v>
      </c>
      <c r="D372" t="s">
        <v>15</v>
      </c>
      <c r="E372">
        <v>1535</v>
      </c>
      <c r="F372">
        <v>6</v>
      </c>
      <c r="G372">
        <v>6</v>
      </c>
      <c r="H372">
        <v>6</v>
      </c>
      <c r="I372" t="s">
        <v>16</v>
      </c>
      <c r="J372" t="s">
        <v>25</v>
      </c>
      <c r="K372" t="s">
        <v>26</v>
      </c>
      <c r="L372" t="str">
        <f t="shared" si="9"/>
        <v>Equal</v>
      </c>
    </row>
    <row r="373" spans="1:12" x14ac:dyDescent="0.25">
      <c r="A373" t="s">
        <v>12</v>
      </c>
      <c r="B373">
        <v>950343</v>
      </c>
      <c r="C373" t="s">
        <v>636</v>
      </c>
      <c r="D373" t="s">
        <v>15</v>
      </c>
      <c r="E373">
        <v>1057</v>
      </c>
      <c r="F373">
        <v>6</v>
      </c>
      <c r="G373">
        <v>6</v>
      </c>
      <c r="H373">
        <v>6</v>
      </c>
      <c r="I373" t="s">
        <v>31</v>
      </c>
      <c r="J373" t="s">
        <v>57</v>
      </c>
      <c r="K373" t="s">
        <v>31</v>
      </c>
      <c r="L373" t="str">
        <f t="shared" si="9"/>
        <v>Equal</v>
      </c>
    </row>
    <row r="374" spans="1:12" x14ac:dyDescent="0.25">
      <c r="A374" t="s">
        <v>12</v>
      </c>
      <c r="B374">
        <v>922764</v>
      </c>
      <c r="C374" t="s">
        <v>637</v>
      </c>
      <c r="D374" t="s">
        <v>15</v>
      </c>
      <c r="E374">
        <v>832</v>
      </c>
      <c r="F374">
        <v>6</v>
      </c>
      <c r="G374">
        <v>6</v>
      </c>
      <c r="H374">
        <v>6</v>
      </c>
      <c r="I374" t="s">
        <v>28</v>
      </c>
      <c r="J374" t="s">
        <v>82</v>
      </c>
      <c r="K374" t="s">
        <v>28</v>
      </c>
      <c r="L374" t="str">
        <f t="shared" si="9"/>
        <v>Equal</v>
      </c>
    </row>
    <row r="375" spans="1:12" x14ac:dyDescent="0.25">
      <c r="A375" t="s">
        <v>12</v>
      </c>
      <c r="B375">
        <v>985404</v>
      </c>
      <c r="C375" t="s">
        <v>638</v>
      </c>
      <c r="D375" t="s">
        <v>15</v>
      </c>
      <c r="E375">
        <v>609</v>
      </c>
      <c r="F375">
        <v>6</v>
      </c>
      <c r="G375">
        <v>6</v>
      </c>
      <c r="H375">
        <v>6</v>
      </c>
      <c r="I375" t="s">
        <v>30</v>
      </c>
      <c r="J375" t="s">
        <v>78</v>
      </c>
      <c r="K375" t="s">
        <v>30</v>
      </c>
      <c r="L375" t="str">
        <f t="shared" si="9"/>
        <v>Equal</v>
      </c>
    </row>
    <row r="376" spans="1:12" x14ac:dyDescent="0.25">
      <c r="A376" t="s">
        <v>12</v>
      </c>
      <c r="B376">
        <v>1058328</v>
      </c>
      <c r="C376" t="s">
        <v>639</v>
      </c>
      <c r="D376" t="s">
        <v>15</v>
      </c>
      <c r="E376">
        <v>1289</v>
      </c>
      <c r="F376">
        <v>6</v>
      </c>
      <c r="G376">
        <v>6</v>
      </c>
      <c r="H376">
        <v>6</v>
      </c>
      <c r="I376" t="s">
        <v>31</v>
      </c>
      <c r="J376" t="s">
        <v>88</v>
      </c>
      <c r="K376" t="s">
        <v>31</v>
      </c>
      <c r="L376" t="str">
        <f t="shared" si="9"/>
        <v>Equal</v>
      </c>
    </row>
    <row r="377" spans="1:12" x14ac:dyDescent="0.25">
      <c r="A377" t="s">
        <v>12</v>
      </c>
      <c r="B377" t="s">
        <v>640</v>
      </c>
      <c r="C377" t="s">
        <v>641</v>
      </c>
      <c r="D377" t="s">
        <v>15</v>
      </c>
      <c r="E377">
        <v>303</v>
      </c>
      <c r="F377">
        <v>6</v>
      </c>
      <c r="G377">
        <v>6</v>
      </c>
      <c r="H377">
        <v>6</v>
      </c>
      <c r="I377" t="s">
        <v>31</v>
      </c>
      <c r="J377" t="s">
        <v>57</v>
      </c>
      <c r="K377" t="s">
        <v>31</v>
      </c>
      <c r="L377" t="str">
        <f t="shared" si="9"/>
        <v>Equal</v>
      </c>
    </row>
    <row r="378" spans="1:12" x14ac:dyDescent="0.25">
      <c r="A378" t="s">
        <v>12</v>
      </c>
      <c r="B378">
        <v>1114141</v>
      </c>
      <c r="C378" t="s">
        <v>642</v>
      </c>
      <c r="D378" t="s">
        <v>15</v>
      </c>
      <c r="E378">
        <v>823</v>
      </c>
      <c r="F378">
        <v>10</v>
      </c>
      <c r="G378">
        <v>10</v>
      </c>
      <c r="H378">
        <v>10</v>
      </c>
      <c r="I378" t="s">
        <v>16</v>
      </c>
      <c r="J378" t="s">
        <v>521</v>
      </c>
      <c r="K378" t="s">
        <v>18</v>
      </c>
      <c r="L378" t="str">
        <f t="shared" si="9"/>
        <v>Equal</v>
      </c>
    </row>
    <row r="379" spans="1:12" x14ac:dyDescent="0.25">
      <c r="A379" t="s">
        <v>12</v>
      </c>
      <c r="B379">
        <v>1075612</v>
      </c>
      <c r="C379" t="s">
        <v>643</v>
      </c>
      <c r="D379" t="s">
        <v>15</v>
      </c>
      <c r="E379">
        <v>111</v>
      </c>
      <c r="F379">
        <v>6</v>
      </c>
      <c r="G379">
        <v>6</v>
      </c>
      <c r="H379">
        <v>6</v>
      </c>
      <c r="I379" t="s">
        <v>16</v>
      </c>
      <c r="J379" t="s">
        <v>221</v>
      </c>
      <c r="K379" t="s">
        <v>21</v>
      </c>
      <c r="L379" t="str">
        <f t="shared" si="9"/>
        <v>Equal</v>
      </c>
    </row>
    <row r="380" spans="1:12" x14ac:dyDescent="0.25">
      <c r="A380" t="s">
        <v>12</v>
      </c>
      <c r="B380" t="s">
        <v>644</v>
      </c>
      <c r="C380" t="s">
        <v>645</v>
      </c>
      <c r="D380" t="s">
        <v>15</v>
      </c>
      <c r="E380">
        <v>278</v>
      </c>
      <c r="F380">
        <v>6</v>
      </c>
      <c r="G380">
        <v>6</v>
      </c>
      <c r="H380">
        <v>6</v>
      </c>
      <c r="I380" t="s">
        <v>16</v>
      </c>
      <c r="J380" t="s">
        <v>646</v>
      </c>
      <c r="K380" t="s">
        <v>18</v>
      </c>
      <c r="L380" t="str">
        <f t="shared" si="9"/>
        <v>Equal</v>
      </c>
    </row>
    <row r="381" spans="1:12" x14ac:dyDescent="0.25">
      <c r="A381" t="s">
        <v>12</v>
      </c>
      <c r="B381" t="s">
        <v>647</v>
      </c>
      <c r="C381" t="s">
        <v>648</v>
      </c>
      <c r="D381" t="s">
        <v>99</v>
      </c>
      <c r="E381">
        <v>1500</v>
      </c>
      <c r="F381">
        <v>6</v>
      </c>
      <c r="G381">
        <v>6</v>
      </c>
      <c r="H381">
        <v>6</v>
      </c>
      <c r="I381" t="s">
        <v>16</v>
      </c>
      <c r="J381" t="s">
        <v>265</v>
      </c>
      <c r="K381" t="s">
        <v>21</v>
      </c>
      <c r="L381" t="str">
        <f t="shared" si="9"/>
        <v>Equal</v>
      </c>
    </row>
    <row r="382" spans="1:12" x14ac:dyDescent="0.25">
      <c r="A382" t="s">
        <v>12</v>
      </c>
      <c r="B382">
        <v>1169018</v>
      </c>
      <c r="C382" t="s">
        <v>649</v>
      </c>
      <c r="D382" t="s">
        <v>15</v>
      </c>
      <c r="E382">
        <v>1460</v>
      </c>
      <c r="F382">
        <v>6</v>
      </c>
      <c r="G382">
        <v>6</v>
      </c>
      <c r="H382">
        <v>6</v>
      </c>
      <c r="I382" t="s">
        <v>31</v>
      </c>
      <c r="J382" t="s">
        <v>52</v>
      </c>
      <c r="K382" t="s">
        <v>21</v>
      </c>
      <c r="L382" t="str">
        <f t="shared" si="9"/>
        <v>Equal</v>
      </c>
    </row>
    <row r="383" spans="1:12" x14ac:dyDescent="0.25">
      <c r="A383" t="s">
        <v>12</v>
      </c>
      <c r="B383" t="s">
        <v>650</v>
      </c>
      <c r="C383" t="s">
        <v>651</v>
      </c>
      <c r="D383" t="s">
        <v>15</v>
      </c>
      <c r="E383">
        <v>1452</v>
      </c>
      <c r="F383">
        <v>6</v>
      </c>
      <c r="G383">
        <v>6</v>
      </c>
      <c r="H383">
        <v>6</v>
      </c>
      <c r="I383" t="s">
        <v>16</v>
      </c>
      <c r="J383" t="s">
        <v>25</v>
      </c>
      <c r="K383" t="s">
        <v>26</v>
      </c>
      <c r="L383" t="str">
        <f t="shared" si="9"/>
        <v>Equal</v>
      </c>
    </row>
    <row r="384" spans="1:12" x14ac:dyDescent="0.25">
      <c r="A384" t="s">
        <v>12</v>
      </c>
      <c r="B384" t="s">
        <v>652</v>
      </c>
      <c r="C384" t="s">
        <v>653</v>
      </c>
      <c r="D384" t="s">
        <v>15</v>
      </c>
      <c r="E384">
        <v>385</v>
      </c>
      <c r="F384">
        <v>6</v>
      </c>
      <c r="G384">
        <v>6</v>
      </c>
      <c r="H384">
        <v>6</v>
      </c>
      <c r="I384" t="s">
        <v>16</v>
      </c>
      <c r="J384" t="s">
        <v>654</v>
      </c>
      <c r="K384" t="s">
        <v>18</v>
      </c>
      <c r="L384" t="str">
        <f t="shared" si="9"/>
        <v>Equal</v>
      </c>
    </row>
    <row r="385" spans="1:12" x14ac:dyDescent="0.25">
      <c r="A385" t="s">
        <v>12</v>
      </c>
      <c r="B385" t="s">
        <v>655</v>
      </c>
      <c r="C385" t="s">
        <v>656</v>
      </c>
      <c r="D385" t="s">
        <v>15</v>
      </c>
      <c r="E385">
        <v>905</v>
      </c>
      <c r="F385">
        <v>6</v>
      </c>
      <c r="G385">
        <v>6</v>
      </c>
      <c r="H385">
        <v>6</v>
      </c>
      <c r="I385" t="s">
        <v>16</v>
      </c>
      <c r="J385" t="s">
        <v>654</v>
      </c>
      <c r="K385" t="s">
        <v>18</v>
      </c>
      <c r="L385" t="str">
        <f t="shared" si="9"/>
        <v>Equal</v>
      </c>
    </row>
    <row r="386" spans="1:12" x14ac:dyDescent="0.25">
      <c r="A386" t="s">
        <v>12</v>
      </c>
      <c r="B386" t="s">
        <v>657</v>
      </c>
      <c r="C386" t="s">
        <v>658</v>
      </c>
      <c r="D386" t="s">
        <v>15</v>
      </c>
      <c r="E386">
        <v>1022</v>
      </c>
      <c r="F386">
        <v>6</v>
      </c>
      <c r="G386">
        <v>6</v>
      </c>
      <c r="H386">
        <v>6</v>
      </c>
      <c r="I386" t="s">
        <v>16</v>
      </c>
      <c r="J386" t="s">
        <v>20</v>
      </c>
      <c r="K386" t="s">
        <v>21</v>
      </c>
      <c r="L386" t="str">
        <f t="shared" ref="L386:L449" si="10">IF(F386=G386, "Equal", IF(F386&gt;G386, "Baseline", "Vessel"))</f>
        <v>Equal</v>
      </c>
    </row>
    <row r="387" spans="1:12" x14ac:dyDescent="0.25">
      <c r="A387" t="s">
        <v>12</v>
      </c>
      <c r="B387" t="s">
        <v>659</v>
      </c>
      <c r="C387" t="s">
        <v>660</v>
      </c>
      <c r="D387" t="s">
        <v>15</v>
      </c>
      <c r="E387">
        <v>1546</v>
      </c>
      <c r="F387">
        <v>6</v>
      </c>
      <c r="G387">
        <v>6</v>
      </c>
      <c r="H387">
        <v>6</v>
      </c>
      <c r="I387" t="s">
        <v>16</v>
      </c>
      <c r="J387" t="s">
        <v>654</v>
      </c>
      <c r="K387" t="s">
        <v>18</v>
      </c>
      <c r="L387" t="str">
        <f t="shared" si="10"/>
        <v>Equal</v>
      </c>
    </row>
    <row r="388" spans="1:12" x14ac:dyDescent="0.25">
      <c r="A388" t="s">
        <v>12</v>
      </c>
      <c r="B388" t="s">
        <v>661</v>
      </c>
      <c r="C388" t="s">
        <v>662</v>
      </c>
      <c r="D388" t="s">
        <v>15</v>
      </c>
      <c r="E388">
        <v>398</v>
      </c>
      <c r="F388">
        <v>6</v>
      </c>
      <c r="G388">
        <v>6</v>
      </c>
      <c r="H388">
        <v>6</v>
      </c>
      <c r="I388" t="s">
        <v>31</v>
      </c>
      <c r="J388" t="s">
        <v>224</v>
      </c>
      <c r="K388" t="s">
        <v>31</v>
      </c>
      <c r="L388" t="str">
        <f t="shared" si="10"/>
        <v>Equal</v>
      </c>
    </row>
    <row r="389" spans="1:12" x14ac:dyDescent="0.25">
      <c r="A389" t="s">
        <v>12</v>
      </c>
      <c r="B389">
        <v>1162266</v>
      </c>
      <c r="C389" t="s">
        <v>663</v>
      </c>
      <c r="D389" t="s">
        <v>15</v>
      </c>
      <c r="E389">
        <v>728</v>
      </c>
      <c r="F389">
        <v>6</v>
      </c>
      <c r="G389">
        <v>6</v>
      </c>
      <c r="H389">
        <v>6</v>
      </c>
      <c r="I389" t="s">
        <v>16</v>
      </c>
      <c r="J389" t="s">
        <v>654</v>
      </c>
      <c r="K389" t="s">
        <v>18</v>
      </c>
      <c r="L389" t="str">
        <f t="shared" si="10"/>
        <v>Equal</v>
      </c>
    </row>
    <row r="390" spans="1:12" x14ac:dyDescent="0.25">
      <c r="A390" t="s">
        <v>12</v>
      </c>
      <c r="B390">
        <v>1029337</v>
      </c>
      <c r="C390" t="s">
        <v>664</v>
      </c>
      <c r="D390" t="s">
        <v>15</v>
      </c>
      <c r="E390">
        <v>591</v>
      </c>
      <c r="F390">
        <v>6</v>
      </c>
      <c r="G390">
        <v>6</v>
      </c>
      <c r="H390">
        <v>6</v>
      </c>
      <c r="I390" t="s">
        <v>28</v>
      </c>
      <c r="J390" t="s">
        <v>82</v>
      </c>
      <c r="K390" t="s">
        <v>28</v>
      </c>
      <c r="L390" t="str">
        <f t="shared" si="10"/>
        <v>Equal</v>
      </c>
    </row>
    <row r="391" spans="1:12" x14ac:dyDescent="0.25">
      <c r="A391" t="s">
        <v>12</v>
      </c>
      <c r="B391" t="s">
        <v>665</v>
      </c>
      <c r="C391" t="s">
        <v>664</v>
      </c>
      <c r="D391" t="s">
        <v>15</v>
      </c>
      <c r="E391">
        <v>1168</v>
      </c>
      <c r="F391">
        <v>6</v>
      </c>
      <c r="G391">
        <v>6</v>
      </c>
      <c r="H391">
        <v>6</v>
      </c>
      <c r="I391" t="s">
        <v>31</v>
      </c>
      <c r="J391" t="s">
        <v>88</v>
      </c>
      <c r="K391" t="s">
        <v>31</v>
      </c>
      <c r="L391" t="str">
        <f t="shared" si="10"/>
        <v>Equal</v>
      </c>
    </row>
    <row r="392" spans="1:12" x14ac:dyDescent="0.25">
      <c r="A392" t="s">
        <v>12</v>
      </c>
      <c r="B392" t="s">
        <v>666</v>
      </c>
      <c r="C392" t="s">
        <v>664</v>
      </c>
      <c r="D392" t="s">
        <v>15</v>
      </c>
      <c r="E392">
        <v>237</v>
      </c>
      <c r="F392">
        <v>6</v>
      </c>
      <c r="G392">
        <v>6</v>
      </c>
      <c r="H392">
        <v>6</v>
      </c>
      <c r="I392" t="s">
        <v>667</v>
      </c>
      <c r="J392" t="s">
        <v>668</v>
      </c>
      <c r="K392" t="s">
        <v>32</v>
      </c>
      <c r="L392" t="str">
        <f t="shared" si="10"/>
        <v>Equal</v>
      </c>
    </row>
    <row r="393" spans="1:12" x14ac:dyDescent="0.25">
      <c r="A393" t="s">
        <v>12</v>
      </c>
      <c r="B393" t="s">
        <v>669</v>
      </c>
      <c r="C393" t="s">
        <v>670</v>
      </c>
      <c r="D393" t="s">
        <v>15</v>
      </c>
      <c r="E393">
        <v>698</v>
      </c>
      <c r="F393">
        <v>6</v>
      </c>
      <c r="G393">
        <v>6</v>
      </c>
      <c r="H393">
        <v>6</v>
      </c>
      <c r="I393" t="s">
        <v>31</v>
      </c>
      <c r="J393" t="s">
        <v>88</v>
      </c>
      <c r="K393" t="s">
        <v>31</v>
      </c>
      <c r="L393" t="str">
        <f t="shared" si="10"/>
        <v>Equal</v>
      </c>
    </row>
    <row r="394" spans="1:12" x14ac:dyDescent="0.25">
      <c r="A394" t="s">
        <v>12</v>
      </c>
      <c r="B394" t="s">
        <v>671</v>
      </c>
      <c r="C394" t="s">
        <v>672</v>
      </c>
      <c r="D394" t="s">
        <v>15</v>
      </c>
      <c r="E394">
        <v>279</v>
      </c>
      <c r="F394">
        <v>6</v>
      </c>
      <c r="G394">
        <v>6</v>
      </c>
      <c r="H394">
        <v>6</v>
      </c>
      <c r="I394" t="s">
        <v>16</v>
      </c>
      <c r="J394" t="s">
        <v>654</v>
      </c>
      <c r="K394" t="s">
        <v>18</v>
      </c>
      <c r="L394" t="str">
        <f t="shared" si="10"/>
        <v>Equal</v>
      </c>
    </row>
    <row r="395" spans="1:12" x14ac:dyDescent="0.25">
      <c r="A395" t="s">
        <v>12</v>
      </c>
      <c r="B395" t="s">
        <v>673</v>
      </c>
      <c r="C395" t="s">
        <v>674</v>
      </c>
      <c r="D395" t="s">
        <v>15</v>
      </c>
      <c r="E395">
        <v>1312</v>
      </c>
      <c r="F395">
        <v>6</v>
      </c>
      <c r="G395">
        <v>6</v>
      </c>
      <c r="H395">
        <v>6</v>
      </c>
      <c r="I395" t="s">
        <v>28</v>
      </c>
      <c r="J395" t="s">
        <v>82</v>
      </c>
      <c r="K395" t="s">
        <v>28</v>
      </c>
      <c r="L395" t="str">
        <f t="shared" si="10"/>
        <v>Equal</v>
      </c>
    </row>
    <row r="396" spans="1:12" x14ac:dyDescent="0.25">
      <c r="A396" t="s">
        <v>12</v>
      </c>
      <c r="B396">
        <v>546388</v>
      </c>
      <c r="C396" t="s">
        <v>675</v>
      </c>
      <c r="D396" t="s">
        <v>15</v>
      </c>
      <c r="E396">
        <v>564</v>
      </c>
      <c r="F396">
        <v>6</v>
      </c>
      <c r="G396">
        <v>6</v>
      </c>
      <c r="H396">
        <v>6</v>
      </c>
      <c r="I396" t="s">
        <v>16</v>
      </c>
      <c r="J396" t="s">
        <v>36</v>
      </c>
      <c r="K396" t="s">
        <v>21</v>
      </c>
      <c r="L396" t="str">
        <f t="shared" si="10"/>
        <v>Equal</v>
      </c>
    </row>
    <row r="397" spans="1:12" x14ac:dyDescent="0.25">
      <c r="A397" t="s">
        <v>12</v>
      </c>
      <c r="B397">
        <v>1193690</v>
      </c>
      <c r="C397" t="s">
        <v>676</v>
      </c>
      <c r="D397" t="s">
        <v>15</v>
      </c>
      <c r="E397">
        <v>1413</v>
      </c>
      <c r="F397">
        <v>6</v>
      </c>
      <c r="G397">
        <v>6</v>
      </c>
      <c r="H397">
        <v>6</v>
      </c>
      <c r="I397" t="s">
        <v>16</v>
      </c>
      <c r="J397" t="s">
        <v>654</v>
      </c>
      <c r="K397" t="s">
        <v>18</v>
      </c>
      <c r="L397" t="str">
        <f t="shared" si="10"/>
        <v>Equal</v>
      </c>
    </row>
    <row r="398" spans="1:12" x14ac:dyDescent="0.25">
      <c r="A398" t="s">
        <v>12</v>
      </c>
      <c r="B398">
        <v>1169150</v>
      </c>
      <c r="C398" t="s">
        <v>677</v>
      </c>
      <c r="D398" t="s">
        <v>15</v>
      </c>
      <c r="E398">
        <v>1191</v>
      </c>
      <c r="F398">
        <v>6</v>
      </c>
      <c r="G398">
        <v>6</v>
      </c>
      <c r="H398">
        <v>6</v>
      </c>
      <c r="I398" t="s">
        <v>28</v>
      </c>
      <c r="J398" t="s">
        <v>82</v>
      </c>
      <c r="K398" t="s">
        <v>28</v>
      </c>
      <c r="L398" t="str">
        <f t="shared" si="10"/>
        <v>Equal</v>
      </c>
    </row>
    <row r="399" spans="1:12" x14ac:dyDescent="0.25">
      <c r="A399" t="s">
        <v>12</v>
      </c>
      <c r="B399">
        <v>696703</v>
      </c>
      <c r="C399" t="s">
        <v>678</v>
      </c>
      <c r="D399" t="s">
        <v>15</v>
      </c>
      <c r="E399">
        <v>441</v>
      </c>
      <c r="F399">
        <v>6</v>
      </c>
      <c r="G399">
        <v>6</v>
      </c>
      <c r="H399">
        <v>6</v>
      </c>
      <c r="I399" t="s">
        <v>31</v>
      </c>
      <c r="J399" t="s">
        <v>119</v>
      </c>
      <c r="K399" t="s">
        <v>31</v>
      </c>
      <c r="L399" t="str">
        <f t="shared" si="10"/>
        <v>Equal</v>
      </c>
    </row>
    <row r="400" spans="1:12" x14ac:dyDescent="0.25">
      <c r="A400" t="s">
        <v>12</v>
      </c>
      <c r="B400">
        <v>678695</v>
      </c>
      <c r="C400" t="s">
        <v>679</v>
      </c>
      <c r="D400" t="s">
        <v>15</v>
      </c>
      <c r="E400">
        <v>1398</v>
      </c>
      <c r="F400">
        <v>6</v>
      </c>
      <c r="G400">
        <v>6</v>
      </c>
      <c r="H400">
        <v>6</v>
      </c>
      <c r="I400" t="s">
        <v>16</v>
      </c>
      <c r="J400" t="s">
        <v>265</v>
      </c>
      <c r="K400" t="s">
        <v>21</v>
      </c>
      <c r="L400" t="str">
        <f t="shared" si="10"/>
        <v>Equal</v>
      </c>
    </row>
    <row r="401" spans="1:12" x14ac:dyDescent="0.25">
      <c r="A401" t="s">
        <v>12</v>
      </c>
      <c r="B401">
        <v>1255889</v>
      </c>
      <c r="C401" t="s">
        <v>680</v>
      </c>
      <c r="D401" t="s">
        <v>15</v>
      </c>
      <c r="E401">
        <v>330</v>
      </c>
      <c r="F401">
        <v>6</v>
      </c>
      <c r="G401">
        <v>6</v>
      </c>
      <c r="H401">
        <v>6</v>
      </c>
      <c r="I401" t="s">
        <v>30</v>
      </c>
      <c r="J401" t="s">
        <v>78</v>
      </c>
      <c r="K401" t="s">
        <v>30</v>
      </c>
      <c r="L401" t="str">
        <f t="shared" si="10"/>
        <v>Equal</v>
      </c>
    </row>
    <row r="402" spans="1:12" x14ac:dyDescent="0.25">
      <c r="A402" t="s">
        <v>12</v>
      </c>
      <c r="B402" t="s">
        <v>681</v>
      </c>
      <c r="C402" t="s">
        <v>682</v>
      </c>
      <c r="D402" t="s">
        <v>15</v>
      </c>
      <c r="E402">
        <v>508</v>
      </c>
      <c r="F402">
        <v>6</v>
      </c>
      <c r="G402">
        <v>6</v>
      </c>
      <c r="H402">
        <v>6</v>
      </c>
      <c r="I402" t="s">
        <v>28</v>
      </c>
      <c r="J402" t="s">
        <v>82</v>
      </c>
      <c r="K402" t="s">
        <v>28</v>
      </c>
      <c r="L402" t="str">
        <f t="shared" si="10"/>
        <v>Equal</v>
      </c>
    </row>
    <row r="403" spans="1:12" x14ac:dyDescent="0.25">
      <c r="A403" t="s">
        <v>12</v>
      </c>
      <c r="B403" t="s">
        <v>683</v>
      </c>
      <c r="C403" t="s">
        <v>684</v>
      </c>
      <c r="D403" t="s">
        <v>15</v>
      </c>
      <c r="E403">
        <v>992</v>
      </c>
      <c r="F403">
        <v>6</v>
      </c>
      <c r="G403">
        <v>6</v>
      </c>
      <c r="H403">
        <v>6</v>
      </c>
      <c r="I403" t="s">
        <v>16</v>
      </c>
      <c r="J403" t="s">
        <v>654</v>
      </c>
      <c r="K403" t="s">
        <v>18</v>
      </c>
      <c r="L403" t="str">
        <f t="shared" si="10"/>
        <v>Equal</v>
      </c>
    </row>
    <row r="404" spans="1:12" x14ac:dyDescent="0.25">
      <c r="A404" t="s">
        <v>12</v>
      </c>
      <c r="B404">
        <v>951320</v>
      </c>
      <c r="C404" t="s">
        <v>685</v>
      </c>
      <c r="D404" t="s">
        <v>15</v>
      </c>
      <c r="E404">
        <v>605</v>
      </c>
      <c r="F404">
        <v>6</v>
      </c>
      <c r="G404">
        <v>6</v>
      </c>
      <c r="H404">
        <v>6</v>
      </c>
      <c r="I404" t="s">
        <v>31</v>
      </c>
      <c r="J404" t="s">
        <v>88</v>
      </c>
      <c r="K404" t="s">
        <v>31</v>
      </c>
      <c r="L404" t="str">
        <f t="shared" si="10"/>
        <v>Equal</v>
      </c>
    </row>
    <row r="405" spans="1:12" x14ac:dyDescent="0.25">
      <c r="A405" t="s">
        <v>12</v>
      </c>
      <c r="B405" t="s">
        <v>686</v>
      </c>
      <c r="C405" t="s">
        <v>687</v>
      </c>
      <c r="D405" t="s">
        <v>15</v>
      </c>
      <c r="E405">
        <v>1584</v>
      </c>
      <c r="F405">
        <v>6</v>
      </c>
      <c r="G405">
        <v>6</v>
      </c>
      <c r="H405">
        <v>6</v>
      </c>
      <c r="I405" t="s">
        <v>16</v>
      </c>
      <c r="J405" t="s">
        <v>25</v>
      </c>
      <c r="K405" t="s">
        <v>26</v>
      </c>
      <c r="L405" t="str">
        <f t="shared" si="10"/>
        <v>Equal</v>
      </c>
    </row>
    <row r="406" spans="1:12" x14ac:dyDescent="0.25">
      <c r="A406" t="s">
        <v>12</v>
      </c>
      <c r="B406">
        <v>1236985</v>
      </c>
      <c r="C406" t="s">
        <v>688</v>
      </c>
      <c r="D406" t="s">
        <v>15</v>
      </c>
      <c r="E406">
        <v>233</v>
      </c>
      <c r="F406">
        <v>6</v>
      </c>
      <c r="G406">
        <v>6</v>
      </c>
      <c r="H406">
        <v>6</v>
      </c>
      <c r="I406" t="s">
        <v>28</v>
      </c>
      <c r="J406" t="s">
        <v>82</v>
      </c>
      <c r="K406" t="s">
        <v>28</v>
      </c>
      <c r="L406" t="str">
        <f t="shared" si="10"/>
        <v>Equal</v>
      </c>
    </row>
    <row r="407" spans="1:12" x14ac:dyDescent="0.25">
      <c r="A407" t="s">
        <v>12</v>
      </c>
      <c r="B407">
        <v>1223814</v>
      </c>
      <c r="C407" t="s">
        <v>689</v>
      </c>
      <c r="D407" t="s">
        <v>15</v>
      </c>
      <c r="E407">
        <v>1132</v>
      </c>
      <c r="F407">
        <v>6</v>
      </c>
      <c r="G407">
        <v>6</v>
      </c>
      <c r="H407">
        <v>6</v>
      </c>
      <c r="I407" t="s">
        <v>31</v>
      </c>
      <c r="J407" t="s">
        <v>88</v>
      </c>
      <c r="K407" t="s">
        <v>31</v>
      </c>
      <c r="L407" t="str">
        <f t="shared" si="10"/>
        <v>Equal</v>
      </c>
    </row>
    <row r="408" spans="1:12" x14ac:dyDescent="0.25">
      <c r="A408" t="s">
        <v>12</v>
      </c>
      <c r="B408">
        <v>548724</v>
      </c>
      <c r="C408" t="s">
        <v>690</v>
      </c>
      <c r="D408" t="s">
        <v>15</v>
      </c>
      <c r="E408">
        <v>1005</v>
      </c>
      <c r="F408">
        <v>6</v>
      </c>
      <c r="G408">
        <v>6</v>
      </c>
      <c r="H408">
        <v>6</v>
      </c>
      <c r="I408" t="s">
        <v>30</v>
      </c>
      <c r="J408" t="s">
        <v>78</v>
      </c>
      <c r="K408" t="s">
        <v>30</v>
      </c>
      <c r="L408" t="str">
        <f t="shared" si="10"/>
        <v>Equal</v>
      </c>
    </row>
    <row r="409" spans="1:12" x14ac:dyDescent="0.25">
      <c r="A409" t="s">
        <v>12</v>
      </c>
      <c r="B409">
        <v>506855</v>
      </c>
      <c r="C409" t="s">
        <v>691</v>
      </c>
      <c r="D409" t="s">
        <v>15</v>
      </c>
      <c r="E409">
        <v>340</v>
      </c>
      <c r="F409">
        <v>12</v>
      </c>
      <c r="G409">
        <v>6</v>
      </c>
      <c r="H409">
        <v>6</v>
      </c>
      <c r="I409" t="s">
        <v>16</v>
      </c>
      <c r="J409" t="s">
        <v>692</v>
      </c>
      <c r="K409" t="s">
        <v>18</v>
      </c>
      <c r="L409" t="str">
        <f t="shared" si="10"/>
        <v>Baseline</v>
      </c>
    </row>
    <row r="410" spans="1:12" x14ac:dyDescent="0.25">
      <c r="A410" t="s">
        <v>12</v>
      </c>
      <c r="B410" t="s">
        <v>693</v>
      </c>
      <c r="C410" t="s">
        <v>694</v>
      </c>
      <c r="D410" t="s">
        <v>15</v>
      </c>
      <c r="E410">
        <v>25</v>
      </c>
      <c r="F410">
        <v>6</v>
      </c>
      <c r="G410">
        <v>6</v>
      </c>
      <c r="H410">
        <v>6</v>
      </c>
      <c r="I410" t="s">
        <v>16</v>
      </c>
      <c r="J410" t="s">
        <v>692</v>
      </c>
      <c r="K410" t="s">
        <v>18</v>
      </c>
      <c r="L410" t="str">
        <f t="shared" si="10"/>
        <v>Equal</v>
      </c>
    </row>
    <row r="411" spans="1:12" x14ac:dyDescent="0.25">
      <c r="A411" t="s">
        <v>12</v>
      </c>
      <c r="B411" t="s">
        <v>695</v>
      </c>
      <c r="C411" t="s">
        <v>696</v>
      </c>
      <c r="D411" t="s">
        <v>15</v>
      </c>
      <c r="E411">
        <v>1310</v>
      </c>
      <c r="F411">
        <v>6</v>
      </c>
      <c r="G411">
        <v>6</v>
      </c>
      <c r="H411">
        <v>6</v>
      </c>
      <c r="I411" t="s">
        <v>16</v>
      </c>
      <c r="J411" t="s">
        <v>692</v>
      </c>
      <c r="K411" t="s">
        <v>18</v>
      </c>
      <c r="L411" t="str">
        <f t="shared" si="10"/>
        <v>Equal</v>
      </c>
    </row>
    <row r="412" spans="1:12" x14ac:dyDescent="0.25">
      <c r="A412" t="s">
        <v>12</v>
      </c>
      <c r="B412" t="s">
        <v>697</v>
      </c>
      <c r="C412" t="s">
        <v>698</v>
      </c>
      <c r="D412" t="s">
        <v>15</v>
      </c>
      <c r="E412">
        <v>978</v>
      </c>
      <c r="F412">
        <v>6</v>
      </c>
      <c r="G412">
        <v>6</v>
      </c>
      <c r="H412">
        <v>6</v>
      </c>
      <c r="I412" t="s">
        <v>16</v>
      </c>
      <c r="J412" t="s">
        <v>692</v>
      </c>
      <c r="K412" t="s">
        <v>18</v>
      </c>
      <c r="L412" t="str">
        <f t="shared" si="10"/>
        <v>Equal</v>
      </c>
    </row>
    <row r="413" spans="1:12" x14ac:dyDescent="0.25">
      <c r="A413" t="s">
        <v>12</v>
      </c>
      <c r="B413" t="s">
        <v>699</v>
      </c>
      <c r="C413" t="s">
        <v>700</v>
      </c>
      <c r="D413" t="s">
        <v>15</v>
      </c>
      <c r="E413">
        <v>11</v>
      </c>
      <c r="F413">
        <v>6</v>
      </c>
      <c r="G413">
        <v>6</v>
      </c>
      <c r="H413">
        <v>6</v>
      </c>
      <c r="I413" t="s">
        <v>31</v>
      </c>
      <c r="J413" t="s">
        <v>88</v>
      </c>
      <c r="K413" t="s">
        <v>31</v>
      </c>
      <c r="L413" t="str">
        <f t="shared" si="10"/>
        <v>Equal</v>
      </c>
    </row>
    <row r="414" spans="1:12" x14ac:dyDescent="0.25">
      <c r="A414" t="s">
        <v>12</v>
      </c>
      <c r="B414">
        <v>586810</v>
      </c>
      <c r="C414" t="s">
        <v>701</v>
      </c>
      <c r="D414" t="s">
        <v>15</v>
      </c>
      <c r="E414">
        <v>439</v>
      </c>
      <c r="F414">
        <v>6</v>
      </c>
      <c r="G414">
        <v>6</v>
      </c>
      <c r="H414">
        <v>6</v>
      </c>
      <c r="I414" t="s">
        <v>31</v>
      </c>
      <c r="J414" t="s">
        <v>119</v>
      </c>
      <c r="K414" t="s">
        <v>31</v>
      </c>
      <c r="L414" t="str">
        <f t="shared" si="10"/>
        <v>Equal</v>
      </c>
    </row>
    <row r="415" spans="1:12" x14ac:dyDescent="0.25">
      <c r="A415" t="s">
        <v>12</v>
      </c>
      <c r="B415">
        <v>1201328</v>
      </c>
      <c r="C415" t="s">
        <v>702</v>
      </c>
      <c r="D415" t="s">
        <v>15</v>
      </c>
      <c r="E415">
        <v>1644</v>
      </c>
      <c r="F415">
        <v>6</v>
      </c>
      <c r="G415">
        <v>6</v>
      </c>
      <c r="H415">
        <v>6</v>
      </c>
      <c r="I415" t="s">
        <v>16</v>
      </c>
      <c r="J415" t="s">
        <v>692</v>
      </c>
      <c r="K415" t="s">
        <v>18</v>
      </c>
      <c r="L415" t="str">
        <f t="shared" si="10"/>
        <v>Equal</v>
      </c>
    </row>
    <row r="416" spans="1:12" x14ac:dyDescent="0.25">
      <c r="A416" t="s">
        <v>12</v>
      </c>
      <c r="B416">
        <v>699979</v>
      </c>
      <c r="C416" t="s">
        <v>703</v>
      </c>
      <c r="D416" t="s">
        <v>15</v>
      </c>
      <c r="E416">
        <v>571</v>
      </c>
      <c r="F416">
        <v>6</v>
      </c>
      <c r="G416">
        <v>6</v>
      </c>
      <c r="H416">
        <v>6</v>
      </c>
      <c r="I416" t="s">
        <v>28</v>
      </c>
      <c r="J416" t="s">
        <v>82</v>
      </c>
      <c r="K416" t="s">
        <v>28</v>
      </c>
      <c r="L416" t="str">
        <f t="shared" si="10"/>
        <v>Equal</v>
      </c>
    </row>
    <row r="417" spans="1:12" x14ac:dyDescent="0.25">
      <c r="A417" t="s">
        <v>12</v>
      </c>
      <c r="B417">
        <v>1218071</v>
      </c>
      <c r="C417" t="s">
        <v>704</v>
      </c>
      <c r="D417" t="s">
        <v>15</v>
      </c>
      <c r="E417">
        <v>1185</v>
      </c>
      <c r="F417">
        <v>6</v>
      </c>
      <c r="G417">
        <v>6</v>
      </c>
      <c r="H417">
        <v>6</v>
      </c>
      <c r="I417" t="s">
        <v>16</v>
      </c>
      <c r="J417" t="s">
        <v>692</v>
      </c>
      <c r="K417" t="s">
        <v>18</v>
      </c>
      <c r="L417" t="str">
        <f t="shared" si="10"/>
        <v>Equal</v>
      </c>
    </row>
    <row r="418" spans="1:12" x14ac:dyDescent="0.25">
      <c r="A418" t="s">
        <v>12</v>
      </c>
      <c r="B418" t="s">
        <v>705</v>
      </c>
      <c r="C418" t="s">
        <v>706</v>
      </c>
      <c r="D418" t="s">
        <v>15</v>
      </c>
      <c r="E418">
        <v>1376</v>
      </c>
      <c r="F418">
        <v>6</v>
      </c>
      <c r="G418">
        <v>6</v>
      </c>
      <c r="H418">
        <v>6</v>
      </c>
      <c r="I418" t="s">
        <v>16</v>
      </c>
      <c r="J418" t="s">
        <v>692</v>
      </c>
      <c r="K418" t="s">
        <v>18</v>
      </c>
      <c r="L418" t="str">
        <f t="shared" si="10"/>
        <v>Equal</v>
      </c>
    </row>
    <row r="419" spans="1:12" x14ac:dyDescent="0.25">
      <c r="A419" t="s">
        <v>12</v>
      </c>
      <c r="B419" t="s">
        <v>707</v>
      </c>
      <c r="C419" t="s">
        <v>708</v>
      </c>
      <c r="D419" t="s">
        <v>15</v>
      </c>
      <c r="E419">
        <v>1232</v>
      </c>
      <c r="F419">
        <v>6</v>
      </c>
      <c r="G419">
        <v>6</v>
      </c>
      <c r="H419">
        <v>6</v>
      </c>
      <c r="I419" t="s">
        <v>30</v>
      </c>
      <c r="J419" t="s">
        <v>78</v>
      </c>
      <c r="K419" t="s">
        <v>30</v>
      </c>
      <c r="L419" t="str">
        <f t="shared" si="10"/>
        <v>Equal</v>
      </c>
    </row>
    <row r="420" spans="1:12" x14ac:dyDescent="0.25">
      <c r="A420" t="s">
        <v>12</v>
      </c>
      <c r="B420" t="s">
        <v>709</v>
      </c>
      <c r="C420" t="s">
        <v>710</v>
      </c>
      <c r="D420" t="s">
        <v>15</v>
      </c>
      <c r="E420">
        <v>1558</v>
      </c>
      <c r="F420">
        <v>6</v>
      </c>
      <c r="G420">
        <v>6</v>
      </c>
      <c r="H420">
        <v>6</v>
      </c>
      <c r="I420" t="s">
        <v>16</v>
      </c>
      <c r="J420" t="s">
        <v>692</v>
      </c>
      <c r="K420" t="s">
        <v>18</v>
      </c>
      <c r="L420" t="str">
        <f t="shared" si="10"/>
        <v>Equal</v>
      </c>
    </row>
    <row r="421" spans="1:12" x14ac:dyDescent="0.25">
      <c r="A421" t="s">
        <v>12</v>
      </c>
      <c r="B421" t="s">
        <v>711</v>
      </c>
      <c r="C421" t="s">
        <v>712</v>
      </c>
      <c r="D421" t="s">
        <v>15</v>
      </c>
      <c r="E421">
        <v>187</v>
      </c>
      <c r="F421">
        <v>6</v>
      </c>
      <c r="G421">
        <v>6</v>
      </c>
      <c r="H421">
        <v>6</v>
      </c>
      <c r="I421" t="s">
        <v>16</v>
      </c>
      <c r="J421" t="s">
        <v>692</v>
      </c>
      <c r="K421" t="s">
        <v>18</v>
      </c>
      <c r="L421" t="str">
        <f t="shared" si="10"/>
        <v>Equal</v>
      </c>
    </row>
    <row r="422" spans="1:12" x14ac:dyDescent="0.25">
      <c r="A422" t="s">
        <v>12</v>
      </c>
      <c r="B422">
        <v>1193313</v>
      </c>
      <c r="C422" t="s">
        <v>713</v>
      </c>
      <c r="D422" t="s">
        <v>15</v>
      </c>
      <c r="E422">
        <v>351</v>
      </c>
      <c r="F422">
        <v>6</v>
      </c>
      <c r="G422">
        <v>6</v>
      </c>
      <c r="H422">
        <v>6</v>
      </c>
      <c r="I422" t="s">
        <v>16</v>
      </c>
      <c r="J422" t="s">
        <v>692</v>
      </c>
      <c r="K422" t="s">
        <v>18</v>
      </c>
      <c r="L422" t="str">
        <f t="shared" si="10"/>
        <v>Equal</v>
      </c>
    </row>
    <row r="423" spans="1:12" x14ac:dyDescent="0.25">
      <c r="A423" t="s">
        <v>12</v>
      </c>
      <c r="B423">
        <v>1224112</v>
      </c>
      <c r="C423" t="s">
        <v>714</v>
      </c>
      <c r="D423" t="s">
        <v>15</v>
      </c>
      <c r="E423">
        <v>944</v>
      </c>
      <c r="F423">
        <v>6</v>
      </c>
      <c r="G423">
        <v>6</v>
      </c>
      <c r="H423">
        <v>6</v>
      </c>
      <c r="I423" t="s">
        <v>31</v>
      </c>
      <c r="J423" t="s">
        <v>57</v>
      </c>
      <c r="K423" t="s">
        <v>31</v>
      </c>
      <c r="L423" t="str">
        <f t="shared" si="10"/>
        <v>Equal</v>
      </c>
    </row>
    <row r="424" spans="1:12" x14ac:dyDescent="0.25">
      <c r="A424" t="s">
        <v>12</v>
      </c>
      <c r="B424" t="s">
        <v>715</v>
      </c>
      <c r="C424" t="s">
        <v>716</v>
      </c>
      <c r="D424" t="s">
        <v>15</v>
      </c>
      <c r="E424">
        <v>407</v>
      </c>
      <c r="F424">
        <v>6</v>
      </c>
      <c r="G424">
        <v>6</v>
      </c>
      <c r="H424">
        <v>6</v>
      </c>
      <c r="I424" t="s">
        <v>16</v>
      </c>
      <c r="J424" t="s">
        <v>85</v>
      </c>
      <c r="K424" t="s">
        <v>21</v>
      </c>
      <c r="L424" t="str">
        <f t="shared" si="10"/>
        <v>Equal</v>
      </c>
    </row>
    <row r="425" spans="1:12" x14ac:dyDescent="0.25">
      <c r="A425" t="s">
        <v>12</v>
      </c>
      <c r="B425" t="s">
        <v>717</v>
      </c>
      <c r="C425" t="s">
        <v>718</v>
      </c>
      <c r="D425" t="s">
        <v>15</v>
      </c>
      <c r="E425">
        <v>352</v>
      </c>
      <c r="F425">
        <v>6</v>
      </c>
      <c r="G425">
        <v>6</v>
      </c>
      <c r="H425">
        <v>6</v>
      </c>
      <c r="I425" t="s">
        <v>16</v>
      </c>
      <c r="J425" t="s">
        <v>692</v>
      </c>
      <c r="K425" t="s">
        <v>18</v>
      </c>
      <c r="L425" t="str">
        <f t="shared" si="10"/>
        <v>Equal</v>
      </c>
    </row>
    <row r="426" spans="1:12" x14ac:dyDescent="0.25">
      <c r="A426" t="s">
        <v>12</v>
      </c>
      <c r="B426">
        <v>665365</v>
      </c>
      <c r="C426" t="s">
        <v>719</v>
      </c>
      <c r="D426" t="s">
        <v>15</v>
      </c>
      <c r="E426">
        <v>209</v>
      </c>
      <c r="F426">
        <v>6</v>
      </c>
      <c r="G426">
        <v>6</v>
      </c>
      <c r="H426">
        <v>6</v>
      </c>
      <c r="I426" t="s">
        <v>16</v>
      </c>
      <c r="J426" t="s">
        <v>692</v>
      </c>
      <c r="K426" t="s">
        <v>18</v>
      </c>
      <c r="L426" t="str">
        <f t="shared" si="10"/>
        <v>Equal</v>
      </c>
    </row>
    <row r="427" spans="1:12" x14ac:dyDescent="0.25">
      <c r="A427" t="s">
        <v>12</v>
      </c>
      <c r="B427">
        <v>1020954</v>
      </c>
      <c r="C427" t="s">
        <v>720</v>
      </c>
      <c r="D427" t="s">
        <v>15</v>
      </c>
      <c r="E427">
        <v>245</v>
      </c>
      <c r="F427">
        <v>6</v>
      </c>
      <c r="G427">
        <v>6</v>
      </c>
      <c r="H427">
        <v>6</v>
      </c>
      <c r="I427" t="s">
        <v>28</v>
      </c>
      <c r="J427" t="s">
        <v>190</v>
      </c>
      <c r="K427" t="s">
        <v>28</v>
      </c>
      <c r="L427" t="str">
        <f t="shared" si="10"/>
        <v>Equal</v>
      </c>
    </row>
    <row r="428" spans="1:12" x14ac:dyDescent="0.25">
      <c r="A428" t="s">
        <v>12</v>
      </c>
      <c r="B428" t="s">
        <v>721</v>
      </c>
      <c r="C428" t="s">
        <v>722</v>
      </c>
      <c r="D428" t="s">
        <v>15</v>
      </c>
      <c r="E428">
        <v>1301</v>
      </c>
      <c r="F428">
        <v>6</v>
      </c>
      <c r="G428">
        <v>6</v>
      </c>
      <c r="H428">
        <v>6</v>
      </c>
      <c r="I428" t="s">
        <v>16</v>
      </c>
      <c r="J428" t="s">
        <v>692</v>
      </c>
      <c r="K428" t="s">
        <v>18</v>
      </c>
      <c r="L428" t="str">
        <f t="shared" si="10"/>
        <v>Equal</v>
      </c>
    </row>
    <row r="429" spans="1:12" x14ac:dyDescent="0.25">
      <c r="A429" t="s">
        <v>12</v>
      </c>
      <c r="B429" t="s">
        <v>723</v>
      </c>
      <c r="C429" t="s">
        <v>724</v>
      </c>
      <c r="D429" t="s">
        <v>15</v>
      </c>
      <c r="E429">
        <v>1097</v>
      </c>
      <c r="F429">
        <v>6</v>
      </c>
      <c r="G429">
        <v>6</v>
      </c>
      <c r="H429">
        <v>6</v>
      </c>
      <c r="I429" t="s">
        <v>16</v>
      </c>
      <c r="J429" t="s">
        <v>692</v>
      </c>
      <c r="K429" t="s">
        <v>18</v>
      </c>
      <c r="L429" t="str">
        <f t="shared" si="10"/>
        <v>Equal</v>
      </c>
    </row>
    <row r="430" spans="1:12" x14ac:dyDescent="0.25">
      <c r="A430" t="s">
        <v>12</v>
      </c>
      <c r="B430" t="s">
        <v>725</v>
      </c>
      <c r="C430" t="s">
        <v>726</v>
      </c>
      <c r="D430" t="s">
        <v>15</v>
      </c>
      <c r="E430">
        <v>1439</v>
      </c>
      <c r="F430">
        <v>6</v>
      </c>
      <c r="G430" s="4">
        <v>6</v>
      </c>
      <c r="H430">
        <v>6</v>
      </c>
      <c r="I430" t="s">
        <v>16</v>
      </c>
      <c r="J430" t="s">
        <v>727</v>
      </c>
      <c r="K430" t="s">
        <v>18</v>
      </c>
      <c r="L430" t="str">
        <f t="shared" si="10"/>
        <v>Equal</v>
      </c>
    </row>
    <row r="431" spans="1:12" x14ac:dyDescent="0.25">
      <c r="A431" t="s">
        <v>12</v>
      </c>
      <c r="B431">
        <v>1256521</v>
      </c>
      <c r="C431" t="s">
        <v>728</v>
      </c>
      <c r="D431" t="s">
        <v>15</v>
      </c>
      <c r="E431">
        <v>455</v>
      </c>
      <c r="F431">
        <v>6</v>
      </c>
      <c r="G431">
        <v>6</v>
      </c>
      <c r="H431">
        <v>6</v>
      </c>
      <c r="I431" t="s">
        <v>31</v>
      </c>
      <c r="J431" t="s">
        <v>88</v>
      </c>
      <c r="K431" t="s">
        <v>31</v>
      </c>
      <c r="L431" t="str">
        <f t="shared" si="10"/>
        <v>Equal</v>
      </c>
    </row>
    <row r="432" spans="1:12" x14ac:dyDescent="0.25">
      <c r="A432" t="s">
        <v>12</v>
      </c>
      <c r="B432" t="s">
        <v>729</v>
      </c>
      <c r="C432" t="s">
        <v>730</v>
      </c>
      <c r="D432" t="s">
        <v>15</v>
      </c>
      <c r="E432">
        <v>1467</v>
      </c>
      <c r="F432">
        <v>6</v>
      </c>
      <c r="G432" s="4">
        <v>6</v>
      </c>
      <c r="H432">
        <v>6</v>
      </c>
      <c r="I432" t="s">
        <v>16</v>
      </c>
      <c r="J432" t="s">
        <v>727</v>
      </c>
      <c r="K432" t="s">
        <v>18</v>
      </c>
      <c r="L432" t="str">
        <f t="shared" si="10"/>
        <v>Equal</v>
      </c>
    </row>
    <row r="433" spans="1:12" x14ac:dyDescent="0.25">
      <c r="A433" t="s">
        <v>12</v>
      </c>
      <c r="B433" t="s">
        <v>731</v>
      </c>
      <c r="C433" t="s">
        <v>732</v>
      </c>
      <c r="D433" t="s">
        <v>99</v>
      </c>
      <c r="E433">
        <v>1696</v>
      </c>
      <c r="F433">
        <v>6</v>
      </c>
      <c r="G433">
        <v>6</v>
      </c>
      <c r="H433">
        <v>6</v>
      </c>
      <c r="I433" t="s">
        <v>28</v>
      </c>
      <c r="J433" t="s">
        <v>82</v>
      </c>
      <c r="K433" t="s">
        <v>28</v>
      </c>
      <c r="L433" t="str">
        <f t="shared" si="10"/>
        <v>Equal</v>
      </c>
    </row>
    <row r="434" spans="1:12" x14ac:dyDescent="0.25">
      <c r="A434" t="s">
        <v>12</v>
      </c>
      <c r="B434">
        <v>647365</v>
      </c>
      <c r="C434" t="s">
        <v>733</v>
      </c>
      <c r="D434" t="s">
        <v>15</v>
      </c>
      <c r="E434">
        <v>338</v>
      </c>
      <c r="F434">
        <v>6</v>
      </c>
      <c r="G434">
        <v>6</v>
      </c>
      <c r="H434">
        <v>6</v>
      </c>
      <c r="I434" t="s">
        <v>28</v>
      </c>
      <c r="J434" t="s">
        <v>82</v>
      </c>
      <c r="K434" t="s">
        <v>28</v>
      </c>
      <c r="L434" t="str">
        <f t="shared" si="10"/>
        <v>Equal</v>
      </c>
    </row>
    <row r="435" spans="1:12" x14ac:dyDescent="0.25">
      <c r="A435" t="s">
        <v>12</v>
      </c>
      <c r="B435" t="s">
        <v>734</v>
      </c>
      <c r="C435" t="s">
        <v>735</v>
      </c>
      <c r="D435" t="s">
        <v>15</v>
      </c>
      <c r="E435">
        <v>389</v>
      </c>
      <c r="F435">
        <v>6</v>
      </c>
      <c r="G435">
        <v>6</v>
      </c>
      <c r="H435">
        <v>6</v>
      </c>
      <c r="I435" t="s">
        <v>16</v>
      </c>
      <c r="J435" t="s">
        <v>25</v>
      </c>
      <c r="K435" t="s">
        <v>26</v>
      </c>
      <c r="L435" t="str">
        <f t="shared" si="10"/>
        <v>Equal</v>
      </c>
    </row>
    <row r="436" spans="1:12" x14ac:dyDescent="0.25">
      <c r="A436" t="s">
        <v>12</v>
      </c>
      <c r="B436">
        <v>1034559</v>
      </c>
      <c r="C436" t="s">
        <v>736</v>
      </c>
      <c r="D436" t="s">
        <v>15</v>
      </c>
      <c r="E436">
        <v>589</v>
      </c>
      <c r="F436">
        <v>6</v>
      </c>
      <c r="G436">
        <v>6</v>
      </c>
      <c r="H436">
        <v>6</v>
      </c>
      <c r="I436" t="s">
        <v>16</v>
      </c>
      <c r="J436" t="s">
        <v>727</v>
      </c>
      <c r="K436" t="s">
        <v>18</v>
      </c>
      <c r="L436" t="str">
        <f t="shared" si="10"/>
        <v>Equal</v>
      </c>
    </row>
    <row r="437" spans="1:12" x14ac:dyDescent="0.25">
      <c r="A437" t="s">
        <v>12</v>
      </c>
      <c r="B437" t="s">
        <v>737</v>
      </c>
      <c r="C437" t="s">
        <v>738</v>
      </c>
      <c r="D437" t="s">
        <v>15</v>
      </c>
      <c r="E437">
        <v>744</v>
      </c>
      <c r="F437">
        <v>6</v>
      </c>
      <c r="G437">
        <v>6</v>
      </c>
      <c r="H437">
        <v>6</v>
      </c>
      <c r="I437" t="s">
        <v>16</v>
      </c>
      <c r="J437" t="s">
        <v>727</v>
      </c>
      <c r="K437" t="s">
        <v>18</v>
      </c>
      <c r="L437" t="str">
        <f t="shared" si="10"/>
        <v>Equal</v>
      </c>
    </row>
    <row r="438" spans="1:12" x14ac:dyDescent="0.25">
      <c r="A438" t="s">
        <v>12</v>
      </c>
      <c r="B438" t="s">
        <v>739</v>
      </c>
      <c r="C438" t="s">
        <v>740</v>
      </c>
      <c r="D438" t="s">
        <v>15</v>
      </c>
      <c r="E438">
        <v>582</v>
      </c>
      <c r="F438">
        <v>6</v>
      </c>
      <c r="G438">
        <v>6</v>
      </c>
      <c r="H438">
        <v>6</v>
      </c>
      <c r="I438" t="s">
        <v>29</v>
      </c>
      <c r="J438" t="s">
        <v>45</v>
      </c>
      <c r="K438" t="s">
        <v>29</v>
      </c>
      <c r="L438" t="str">
        <f t="shared" si="10"/>
        <v>Equal</v>
      </c>
    </row>
    <row r="439" spans="1:12" x14ac:dyDescent="0.25">
      <c r="A439" t="s">
        <v>12</v>
      </c>
      <c r="B439" t="s">
        <v>741</v>
      </c>
      <c r="C439" t="s">
        <v>742</v>
      </c>
      <c r="D439" t="s">
        <v>15</v>
      </c>
      <c r="E439">
        <v>140</v>
      </c>
      <c r="F439">
        <v>6</v>
      </c>
      <c r="G439">
        <v>6</v>
      </c>
      <c r="H439">
        <v>6</v>
      </c>
      <c r="I439" t="s">
        <v>29</v>
      </c>
      <c r="J439" t="s">
        <v>93</v>
      </c>
      <c r="K439" t="s">
        <v>29</v>
      </c>
      <c r="L439" t="str">
        <f t="shared" si="10"/>
        <v>Equal</v>
      </c>
    </row>
    <row r="440" spans="1:12" x14ac:dyDescent="0.25">
      <c r="A440" t="s">
        <v>12</v>
      </c>
      <c r="B440" t="s">
        <v>743</v>
      </c>
      <c r="C440" t="s">
        <v>744</v>
      </c>
      <c r="D440" t="s">
        <v>15</v>
      </c>
      <c r="E440">
        <v>872</v>
      </c>
      <c r="F440">
        <v>6</v>
      </c>
      <c r="G440">
        <v>6</v>
      </c>
      <c r="H440">
        <v>6</v>
      </c>
      <c r="I440" t="s">
        <v>16</v>
      </c>
      <c r="J440" t="s">
        <v>727</v>
      </c>
      <c r="K440" t="s">
        <v>18</v>
      </c>
      <c r="L440" t="str">
        <f t="shared" si="10"/>
        <v>Equal</v>
      </c>
    </row>
    <row r="441" spans="1:12" x14ac:dyDescent="0.25">
      <c r="A441" t="s">
        <v>12</v>
      </c>
      <c r="B441" t="s">
        <v>745</v>
      </c>
      <c r="C441" t="s">
        <v>746</v>
      </c>
      <c r="D441" t="s">
        <v>15</v>
      </c>
      <c r="E441">
        <v>567</v>
      </c>
      <c r="F441">
        <v>6</v>
      </c>
      <c r="G441">
        <v>6</v>
      </c>
      <c r="H441">
        <v>6</v>
      </c>
      <c r="I441" t="s">
        <v>29</v>
      </c>
      <c r="J441" t="s">
        <v>747</v>
      </c>
      <c r="K441" t="s">
        <v>29</v>
      </c>
      <c r="L441" t="str">
        <f t="shared" si="10"/>
        <v>Equal</v>
      </c>
    </row>
    <row r="442" spans="1:12" x14ac:dyDescent="0.25">
      <c r="A442" t="s">
        <v>12</v>
      </c>
      <c r="B442" t="s">
        <v>748</v>
      </c>
      <c r="C442" t="s">
        <v>749</v>
      </c>
      <c r="D442" t="s">
        <v>15</v>
      </c>
      <c r="E442">
        <v>406</v>
      </c>
      <c r="F442">
        <v>6</v>
      </c>
      <c r="G442">
        <v>6</v>
      </c>
      <c r="H442">
        <v>6</v>
      </c>
      <c r="I442" t="s">
        <v>28</v>
      </c>
      <c r="J442" t="s">
        <v>82</v>
      </c>
      <c r="K442" t="s">
        <v>28</v>
      </c>
      <c r="L442" t="str">
        <f t="shared" si="10"/>
        <v>Equal</v>
      </c>
    </row>
    <row r="443" spans="1:12" x14ac:dyDescent="0.25">
      <c r="A443" t="s">
        <v>12</v>
      </c>
      <c r="B443" t="s">
        <v>750</v>
      </c>
      <c r="C443" t="s">
        <v>751</v>
      </c>
      <c r="D443" t="s">
        <v>15</v>
      </c>
      <c r="E443">
        <v>1230</v>
      </c>
      <c r="F443">
        <v>6</v>
      </c>
      <c r="G443">
        <v>6</v>
      </c>
      <c r="H443">
        <v>6</v>
      </c>
      <c r="I443" t="s">
        <v>16</v>
      </c>
      <c r="J443" t="s">
        <v>727</v>
      </c>
      <c r="K443" t="s">
        <v>18</v>
      </c>
      <c r="L443" t="str">
        <f t="shared" si="10"/>
        <v>Equal</v>
      </c>
    </row>
    <row r="444" spans="1:12" x14ac:dyDescent="0.25">
      <c r="A444" t="s">
        <v>12</v>
      </c>
      <c r="B444" t="s">
        <v>752</v>
      </c>
      <c r="C444" t="s">
        <v>753</v>
      </c>
      <c r="D444" t="s">
        <v>15</v>
      </c>
      <c r="E444">
        <v>952</v>
      </c>
      <c r="F444">
        <v>6</v>
      </c>
      <c r="G444">
        <v>6</v>
      </c>
      <c r="H444">
        <v>6</v>
      </c>
      <c r="I444" t="s">
        <v>16</v>
      </c>
      <c r="J444" t="s">
        <v>25</v>
      </c>
      <c r="K444" t="s">
        <v>26</v>
      </c>
      <c r="L444" t="str">
        <f t="shared" si="10"/>
        <v>Equal</v>
      </c>
    </row>
    <row r="445" spans="1:12" x14ac:dyDescent="0.25">
      <c r="A445" t="s">
        <v>12</v>
      </c>
      <c r="B445">
        <v>1194558</v>
      </c>
      <c r="C445" t="s">
        <v>754</v>
      </c>
      <c r="D445" t="s">
        <v>15</v>
      </c>
      <c r="E445">
        <v>750</v>
      </c>
      <c r="F445">
        <v>6</v>
      </c>
      <c r="G445">
        <v>6</v>
      </c>
      <c r="H445">
        <v>6</v>
      </c>
      <c r="I445" t="s">
        <v>755</v>
      </c>
      <c r="J445" t="s">
        <v>756</v>
      </c>
      <c r="K445" t="s">
        <v>32</v>
      </c>
      <c r="L445" t="str">
        <f t="shared" si="10"/>
        <v>Equal</v>
      </c>
    </row>
    <row r="446" spans="1:12" x14ac:dyDescent="0.25">
      <c r="A446" t="s">
        <v>12</v>
      </c>
      <c r="B446">
        <v>957900</v>
      </c>
      <c r="C446" t="s">
        <v>757</v>
      </c>
      <c r="D446" t="s">
        <v>15</v>
      </c>
      <c r="E446">
        <v>678</v>
      </c>
      <c r="F446">
        <v>6</v>
      </c>
      <c r="G446">
        <v>6</v>
      </c>
      <c r="H446">
        <v>6</v>
      </c>
      <c r="I446" t="s">
        <v>16</v>
      </c>
      <c r="J446" t="s">
        <v>727</v>
      </c>
      <c r="K446" t="s">
        <v>18</v>
      </c>
      <c r="L446" t="str">
        <f t="shared" si="10"/>
        <v>Equal</v>
      </c>
    </row>
    <row r="447" spans="1:12" x14ac:dyDescent="0.25">
      <c r="A447" t="s">
        <v>12</v>
      </c>
      <c r="B447" t="s">
        <v>758</v>
      </c>
      <c r="C447" t="s">
        <v>759</v>
      </c>
      <c r="D447" t="s">
        <v>15</v>
      </c>
      <c r="E447">
        <v>784</v>
      </c>
      <c r="F447">
        <v>6</v>
      </c>
      <c r="G447">
        <v>6</v>
      </c>
      <c r="H447">
        <v>6</v>
      </c>
      <c r="I447" t="s">
        <v>29</v>
      </c>
      <c r="J447" t="s">
        <v>45</v>
      </c>
      <c r="K447" t="s">
        <v>29</v>
      </c>
      <c r="L447" t="str">
        <f t="shared" si="10"/>
        <v>Equal</v>
      </c>
    </row>
    <row r="448" spans="1:12" x14ac:dyDescent="0.25">
      <c r="A448" t="s">
        <v>12</v>
      </c>
      <c r="B448" t="s">
        <v>760</v>
      </c>
      <c r="C448" t="s">
        <v>761</v>
      </c>
      <c r="D448" t="s">
        <v>15</v>
      </c>
      <c r="E448">
        <v>656</v>
      </c>
      <c r="F448">
        <v>6</v>
      </c>
      <c r="G448">
        <v>6</v>
      </c>
      <c r="H448">
        <v>6</v>
      </c>
      <c r="I448" t="s">
        <v>16</v>
      </c>
      <c r="J448" t="s">
        <v>25</v>
      </c>
      <c r="K448" t="s">
        <v>26</v>
      </c>
      <c r="L448" t="str">
        <f t="shared" si="10"/>
        <v>Equal</v>
      </c>
    </row>
    <row r="449" spans="1:12" x14ac:dyDescent="0.25">
      <c r="A449" t="s">
        <v>12</v>
      </c>
      <c r="B449">
        <v>528588</v>
      </c>
      <c r="C449" t="s">
        <v>762</v>
      </c>
      <c r="D449" t="s">
        <v>15</v>
      </c>
      <c r="E449">
        <v>776</v>
      </c>
      <c r="F449">
        <v>6</v>
      </c>
      <c r="G449">
        <v>6</v>
      </c>
      <c r="H449">
        <v>6</v>
      </c>
      <c r="I449" t="s">
        <v>31</v>
      </c>
      <c r="J449" t="s">
        <v>88</v>
      </c>
      <c r="K449" t="s">
        <v>31</v>
      </c>
      <c r="L449" t="str">
        <f t="shared" si="10"/>
        <v>Equal</v>
      </c>
    </row>
    <row r="450" spans="1:12" x14ac:dyDescent="0.25">
      <c r="A450" t="s">
        <v>12</v>
      </c>
      <c r="B450">
        <v>699494</v>
      </c>
      <c r="C450" t="s">
        <v>763</v>
      </c>
      <c r="D450" t="s">
        <v>15</v>
      </c>
      <c r="E450">
        <v>1265</v>
      </c>
      <c r="F450">
        <v>6</v>
      </c>
      <c r="G450">
        <v>6</v>
      </c>
      <c r="H450">
        <v>6</v>
      </c>
      <c r="I450" t="s">
        <v>31</v>
      </c>
      <c r="J450" t="s">
        <v>388</v>
      </c>
      <c r="K450" t="s">
        <v>31</v>
      </c>
      <c r="L450" t="str">
        <f t="shared" ref="L450:L513" si="11">IF(F450=G450, "Equal", IF(F450&gt;G450, "Baseline", "Vessel"))</f>
        <v>Equal</v>
      </c>
    </row>
    <row r="451" spans="1:12" x14ac:dyDescent="0.25">
      <c r="A451" t="s">
        <v>12</v>
      </c>
      <c r="B451">
        <v>1058351</v>
      </c>
      <c r="C451" t="s">
        <v>764</v>
      </c>
      <c r="D451" t="s">
        <v>15</v>
      </c>
      <c r="E451">
        <v>706</v>
      </c>
      <c r="F451">
        <v>6</v>
      </c>
      <c r="G451">
        <v>6</v>
      </c>
      <c r="H451">
        <v>6</v>
      </c>
      <c r="I451" t="s">
        <v>31</v>
      </c>
      <c r="J451" t="s">
        <v>102</v>
      </c>
      <c r="K451" t="s">
        <v>31</v>
      </c>
      <c r="L451" t="str">
        <f t="shared" si="11"/>
        <v>Equal</v>
      </c>
    </row>
    <row r="452" spans="1:12" x14ac:dyDescent="0.25">
      <c r="A452" t="s">
        <v>12</v>
      </c>
      <c r="B452" t="s">
        <v>765</v>
      </c>
      <c r="C452" t="s">
        <v>766</v>
      </c>
      <c r="D452" t="s">
        <v>15</v>
      </c>
      <c r="E452">
        <v>1437</v>
      </c>
      <c r="F452">
        <v>6</v>
      </c>
      <c r="G452">
        <v>6</v>
      </c>
      <c r="H452">
        <v>6</v>
      </c>
      <c r="I452" t="s">
        <v>16</v>
      </c>
      <c r="J452" t="s">
        <v>727</v>
      </c>
      <c r="K452" t="s">
        <v>18</v>
      </c>
      <c r="L452" t="str">
        <f t="shared" si="11"/>
        <v>Equal</v>
      </c>
    </row>
    <row r="453" spans="1:12" x14ac:dyDescent="0.25">
      <c r="A453" t="s">
        <v>12</v>
      </c>
      <c r="B453">
        <v>921525</v>
      </c>
      <c r="C453" t="s">
        <v>767</v>
      </c>
      <c r="D453" t="s">
        <v>15</v>
      </c>
      <c r="E453">
        <v>1165</v>
      </c>
      <c r="F453">
        <v>6</v>
      </c>
      <c r="G453">
        <v>6</v>
      </c>
      <c r="H453">
        <v>6</v>
      </c>
      <c r="I453" t="s">
        <v>16</v>
      </c>
      <c r="J453" t="s">
        <v>25</v>
      </c>
      <c r="K453" t="s">
        <v>26</v>
      </c>
      <c r="L453" t="str">
        <f t="shared" si="11"/>
        <v>Equal</v>
      </c>
    </row>
    <row r="454" spans="1:12" x14ac:dyDescent="0.25">
      <c r="A454" t="s">
        <v>12</v>
      </c>
      <c r="B454">
        <v>1194956</v>
      </c>
      <c r="C454" t="s">
        <v>768</v>
      </c>
      <c r="D454" t="s">
        <v>15</v>
      </c>
      <c r="E454">
        <v>1411</v>
      </c>
      <c r="F454">
        <v>6</v>
      </c>
      <c r="G454">
        <v>6</v>
      </c>
      <c r="H454">
        <v>6</v>
      </c>
      <c r="I454" t="s">
        <v>16</v>
      </c>
      <c r="J454" t="s">
        <v>727</v>
      </c>
      <c r="K454" t="s">
        <v>18</v>
      </c>
      <c r="L454" t="str">
        <f t="shared" si="11"/>
        <v>Equal</v>
      </c>
    </row>
    <row r="455" spans="1:12" x14ac:dyDescent="0.25">
      <c r="A455" t="s">
        <v>12</v>
      </c>
      <c r="B455" t="s">
        <v>769</v>
      </c>
      <c r="C455" t="s">
        <v>770</v>
      </c>
      <c r="D455" t="s">
        <v>15</v>
      </c>
      <c r="E455">
        <v>1680</v>
      </c>
      <c r="F455">
        <v>6</v>
      </c>
      <c r="G455">
        <v>6</v>
      </c>
      <c r="H455">
        <v>6</v>
      </c>
      <c r="I455" t="s">
        <v>16</v>
      </c>
      <c r="J455" t="s">
        <v>727</v>
      </c>
      <c r="K455" t="s">
        <v>18</v>
      </c>
      <c r="L455" t="str">
        <f t="shared" si="11"/>
        <v>Equal</v>
      </c>
    </row>
    <row r="456" spans="1:12" x14ac:dyDescent="0.25">
      <c r="A456" t="s">
        <v>12</v>
      </c>
      <c r="B456">
        <v>537822</v>
      </c>
      <c r="C456" t="s">
        <v>771</v>
      </c>
      <c r="D456" t="s">
        <v>15</v>
      </c>
      <c r="E456">
        <v>465</v>
      </c>
      <c r="F456">
        <v>6</v>
      </c>
      <c r="G456">
        <v>6</v>
      </c>
      <c r="H456">
        <v>6</v>
      </c>
      <c r="I456" t="s">
        <v>16</v>
      </c>
      <c r="J456" t="s">
        <v>36</v>
      </c>
      <c r="K456" t="s">
        <v>21</v>
      </c>
      <c r="L456" t="str">
        <f t="shared" si="11"/>
        <v>Equal</v>
      </c>
    </row>
    <row r="457" spans="1:12" x14ac:dyDescent="0.25">
      <c r="A457" t="s">
        <v>12</v>
      </c>
      <c r="B457">
        <v>1053056</v>
      </c>
      <c r="C457" t="s">
        <v>772</v>
      </c>
      <c r="D457" t="s">
        <v>15</v>
      </c>
      <c r="E457">
        <v>335</v>
      </c>
      <c r="F457">
        <v>6</v>
      </c>
      <c r="G457">
        <v>6</v>
      </c>
      <c r="H457">
        <v>6</v>
      </c>
      <c r="I457" t="s">
        <v>16</v>
      </c>
      <c r="J457" t="s">
        <v>20</v>
      </c>
      <c r="K457" t="s">
        <v>21</v>
      </c>
      <c r="L457" t="str">
        <f t="shared" si="11"/>
        <v>Equal</v>
      </c>
    </row>
    <row r="458" spans="1:12" x14ac:dyDescent="0.25">
      <c r="A458" t="s">
        <v>12</v>
      </c>
      <c r="B458">
        <v>676256</v>
      </c>
      <c r="C458" t="s">
        <v>773</v>
      </c>
      <c r="D458" t="s">
        <v>15</v>
      </c>
      <c r="E458">
        <v>21</v>
      </c>
      <c r="F458">
        <v>6</v>
      </c>
      <c r="G458">
        <v>6</v>
      </c>
      <c r="H458">
        <v>6</v>
      </c>
      <c r="I458" t="s">
        <v>16</v>
      </c>
      <c r="J458" t="s">
        <v>25</v>
      </c>
      <c r="K458" t="s">
        <v>26</v>
      </c>
      <c r="L458" t="str">
        <f t="shared" si="11"/>
        <v>Equal</v>
      </c>
    </row>
    <row r="459" spans="1:12" x14ac:dyDescent="0.25">
      <c r="A459" t="s">
        <v>12</v>
      </c>
      <c r="B459">
        <v>1137544</v>
      </c>
      <c r="C459" t="s">
        <v>774</v>
      </c>
      <c r="D459" t="s">
        <v>15</v>
      </c>
      <c r="E459">
        <v>745</v>
      </c>
      <c r="F459">
        <v>6</v>
      </c>
      <c r="G459">
        <v>6</v>
      </c>
      <c r="H459">
        <v>6</v>
      </c>
      <c r="I459" t="s">
        <v>16</v>
      </c>
      <c r="J459" t="s">
        <v>727</v>
      </c>
      <c r="K459" t="s">
        <v>18</v>
      </c>
      <c r="L459" t="str">
        <f t="shared" si="11"/>
        <v>Equal</v>
      </c>
    </row>
    <row r="460" spans="1:12" x14ac:dyDescent="0.25">
      <c r="A460" t="s">
        <v>12</v>
      </c>
      <c r="B460">
        <v>909938</v>
      </c>
      <c r="C460" t="s">
        <v>775</v>
      </c>
      <c r="D460" t="s">
        <v>15</v>
      </c>
      <c r="E460">
        <v>1660</v>
      </c>
      <c r="F460">
        <v>6</v>
      </c>
      <c r="G460">
        <v>6</v>
      </c>
      <c r="H460">
        <v>6</v>
      </c>
      <c r="I460" t="s">
        <v>16</v>
      </c>
      <c r="J460" t="s">
        <v>20</v>
      </c>
      <c r="K460" t="s">
        <v>21</v>
      </c>
      <c r="L460" t="str">
        <f t="shared" si="11"/>
        <v>Equal</v>
      </c>
    </row>
    <row r="461" spans="1:12" x14ac:dyDescent="0.25">
      <c r="A461" t="s">
        <v>12</v>
      </c>
      <c r="B461" t="s">
        <v>776</v>
      </c>
      <c r="C461" t="s">
        <v>777</v>
      </c>
      <c r="D461" t="s">
        <v>15</v>
      </c>
      <c r="E461">
        <v>1342</v>
      </c>
      <c r="F461">
        <v>6</v>
      </c>
      <c r="G461">
        <v>6</v>
      </c>
      <c r="H461">
        <v>6</v>
      </c>
      <c r="I461" t="s">
        <v>16</v>
      </c>
      <c r="J461" t="s">
        <v>727</v>
      </c>
      <c r="K461" t="s">
        <v>18</v>
      </c>
      <c r="L461" t="str">
        <f t="shared" si="11"/>
        <v>Equal</v>
      </c>
    </row>
    <row r="462" spans="1:12" x14ac:dyDescent="0.25">
      <c r="A462" t="s">
        <v>12</v>
      </c>
      <c r="B462" t="s">
        <v>778</v>
      </c>
      <c r="C462" t="s">
        <v>779</v>
      </c>
      <c r="D462" t="s">
        <v>15</v>
      </c>
      <c r="E462">
        <v>359</v>
      </c>
      <c r="F462">
        <v>6</v>
      </c>
      <c r="G462">
        <v>6</v>
      </c>
      <c r="H462">
        <v>6</v>
      </c>
      <c r="I462" t="s">
        <v>31</v>
      </c>
      <c r="J462" t="s">
        <v>57</v>
      </c>
      <c r="K462" t="s">
        <v>31</v>
      </c>
      <c r="L462" t="str">
        <f t="shared" si="11"/>
        <v>Equal</v>
      </c>
    </row>
    <row r="463" spans="1:12" x14ac:dyDescent="0.25">
      <c r="A463" t="s">
        <v>12</v>
      </c>
      <c r="B463">
        <v>1035818</v>
      </c>
      <c r="C463" t="s">
        <v>780</v>
      </c>
      <c r="D463" t="s">
        <v>15</v>
      </c>
      <c r="E463">
        <v>792</v>
      </c>
      <c r="F463">
        <v>6</v>
      </c>
      <c r="G463">
        <v>6</v>
      </c>
      <c r="H463">
        <v>6</v>
      </c>
      <c r="I463" t="s">
        <v>16</v>
      </c>
      <c r="J463" t="s">
        <v>727</v>
      </c>
      <c r="K463" t="s">
        <v>18</v>
      </c>
      <c r="L463" t="str">
        <f t="shared" si="11"/>
        <v>Equal</v>
      </c>
    </row>
    <row r="464" spans="1:12" x14ac:dyDescent="0.25">
      <c r="A464" t="s">
        <v>12</v>
      </c>
      <c r="B464">
        <v>1197272</v>
      </c>
      <c r="C464" t="s">
        <v>781</v>
      </c>
      <c r="D464" t="s">
        <v>15</v>
      </c>
      <c r="E464">
        <v>1163</v>
      </c>
      <c r="F464">
        <v>6</v>
      </c>
      <c r="G464">
        <v>6</v>
      </c>
      <c r="H464">
        <v>6</v>
      </c>
      <c r="I464" t="s">
        <v>16</v>
      </c>
      <c r="J464" t="s">
        <v>25</v>
      </c>
      <c r="K464" t="s">
        <v>26</v>
      </c>
      <c r="L464" t="str">
        <f t="shared" si="11"/>
        <v>Equal</v>
      </c>
    </row>
    <row r="465" spans="1:12" x14ac:dyDescent="0.25">
      <c r="A465" t="s">
        <v>12</v>
      </c>
      <c r="B465">
        <v>1221640</v>
      </c>
      <c r="C465" t="s">
        <v>782</v>
      </c>
      <c r="D465" t="s">
        <v>15</v>
      </c>
      <c r="E465">
        <v>1508</v>
      </c>
      <c r="F465">
        <v>6</v>
      </c>
      <c r="G465">
        <v>6</v>
      </c>
      <c r="H465">
        <v>6</v>
      </c>
      <c r="I465" t="s">
        <v>16</v>
      </c>
      <c r="J465" t="s">
        <v>727</v>
      </c>
      <c r="K465" t="s">
        <v>18</v>
      </c>
      <c r="L465" t="str">
        <f t="shared" si="11"/>
        <v>Equal</v>
      </c>
    </row>
    <row r="466" spans="1:12" x14ac:dyDescent="0.25">
      <c r="A466" t="s">
        <v>12</v>
      </c>
      <c r="B466">
        <v>665163</v>
      </c>
      <c r="C466" t="s">
        <v>783</v>
      </c>
      <c r="D466" t="s">
        <v>15</v>
      </c>
      <c r="E466">
        <v>454</v>
      </c>
      <c r="F466">
        <v>6</v>
      </c>
      <c r="G466">
        <v>6</v>
      </c>
      <c r="H466">
        <v>6</v>
      </c>
      <c r="I466" t="s">
        <v>28</v>
      </c>
      <c r="J466" t="s">
        <v>82</v>
      </c>
      <c r="K466" t="s">
        <v>28</v>
      </c>
      <c r="L466" t="str">
        <f t="shared" si="11"/>
        <v>Equal</v>
      </c>
    </row>
    <row r="467" spans="1:12" x14ac:dyDescent="0.25">
      <c r="A467" t="s">
        <v>12</v>
      </c>
      <c r="B467" t="s">
        <v>784</v>
      </c>
      <c r="C467" t="s">
        <v>785</v>
      </c>
      <c r="D467" t="s">
        <v>15</v>
      </c>
      <c r="E467">
        <v>852</v>
      </c>
      <c r="F467">
        <v>6</v>
      </c>
      <c r="G467">
        <v>6</v>
      </c>
      <c r="H467">
        <v>6</v>
      </c>
      <c r="I467" t="s">
        <v>28</v>
      </c>
      <c r="J467" t="s">
        <v>786</v>
      </c>
      <c r="K467" t="s">
        <v>28</v>
      </c>
      <c r="L467" t="str">
        <f t="shared" si="11"/>
        <v>Equal</v>
      </c>
    </row>
    <row r="468" spans="1:12" x14ac:dyDescent="0.25">
      <c r="A468" t="s">
        <v>12</v>
      </c>
      <c r="B468" t="s">
        <v>787</v>
      </c>
      <c r="C468" t="s">
        <v>788</v>
      </c>
      <c r="D468" t="s">
        <v>15</v>
      </c>
      <c r="E468">
        <v>735</v>
      </c>
      <c r="F468">
        <v>6</v>
      </c>
      <c r="G468">
        <v>6</v>
      </c>
      <c r="H468">
        <v>6</v>
      </c>
      <c r="I468" t="s">
        <v>16</v>
      </c>
      <c r="J468" t="s">
        <v>727</v>
      </c>
      <c r="K468" t="s">
        <v>18</v>
      </c>
      <c r="L468" t="str">
        <f t="shared" si="11"/>
        <v>Equal</v>
      </c>
    </row>
    <row r="469" spans="1:12" x14ac:dyDescent="0.25">
      <c r="A469" t="s">
        <v>12</v>
      </c>
      <c r="B469" t="s">
        <v>789</v>
      </c>
      <c r="C469" t="s">
        <v>790</v>
      </c>
      <c r="D469" t="s">
        <v>15</v>
      </c>
      <c r="E469">
        <v>555</v>
      </c>
      <c r="F469">
        <v>6</v>
      </c>
      <c r="G469">
        <v>6</v>
      </c>
      <c r="H469">
        <v>6</v>
      </c>
      <c r="I469" t="s">
        <v>16</v>
      </c>
      <c r="J469" t="s">
        <v>727</v>
      </c>
      <c r="K469" t="s">
        <v>18</v>
      </c>
      <c r="L469" t="str">
        <f t="shared" si="11"/>
        <v>Equal</v>
      </c>
    </row>
    <row r="470" spans="1:12" x14ac:dyDescent="0.25">
      <c r="A470" t="s">
        <v>12</v>
      </c>
      <c r="B470">
        <v>698373</v>
      </c>
      <c r="C470" t="s">
        <v>791</v>
      </c>
      <c r="D470" t="s">
        <v>15</v>
      </c>
      <c r="E470">
        <v>318</v>
      </c>
      <c r="F470">
        <v>6</v>
      </c>
      <c r="G470">
        <v>6</v>
      </c>
      <c r="H470">
        <v>6</v>
      </c>
      <c r="I470" t="s">
        <v>16</v>
      </c>
      <c r="J470" t="s">
        <v>25</v>
      </c>
      <c r="K470" t="s">
        <v>26</v>
      </c>
      <c r="L470" t="str">
        <f t="shared" si="11"/>
        <v>Equal</v>
      </c>
    </row>
    <row r="471" spans="1:12" x14ac:dyDescent="0.25">
      <c r="A471" t="s">
        <v>12</v>
      </c>
      <c r="B471">
        <v>1212176</v>
      </c>
      <c r="C471" t="s">
        <v>792</v>
      </c>
      <c r="D471" t="s">
        <v>15</v>
      </c>
      <c r="E471">
        <v>845</v>
      </c>
      <c r="F471">
        <v>6</v>
      </c>
      <c r="G471">
        <v>6</v>
      </c>
      <c r="H471">
        <v>6</v>
      </c>
      <c r="I471" t="s">
        <v>29</v>
      </c>
      <c r="J471" t="s">
        <v>122</v>
      </c>
      <c r="K471" t="s">
        <v>29</v>
      </c>
      <c r="L471" t="str">
        <f t="shared" si="11"/>
        <v>Equal</v>
      </c>
    </row>
    <row r="472" spans="1:12" x14ac:dyDescent="0.25">
      <c r="A472" t="s">
        <v>12</v>
      </c>
      <c r="B472" t="s">
        <v>793</v>
      </c>
      <c r="C472" t="s">
        <v>794</v>
      </c>
      <c r="D472" t="s">
        <v>15</v>
      </c>
      <c r="E472">
        <v>1482</v>
      </c>
      <c r="F472">
        <v>6</v>
      </c>
      <c r="G472">
        <v>6</v>
      </c>
      <c r="H472">
        <v>6</v>
      </c>
      <c r="I472" t="s">
        <v>28</v>
      </c>
      <c r="J472" t="s">
        <v>82</v>
      </c>
      <c r="K472" t="s">
        <v>28</v>
      </c>
      <c r="L472" t="str">
        <f t="shared" si="11"/>
        <v>Equal</v>
      </c>
    </row>
    <row r="473" spans="1:12" x14ac:dyDescent="0.25">
      <c r="A473" t="s">
        <v>12</v>
      </c>
      <c r="B473">
        <v>954785</v>
      </c>
      <c r="C473" t="s">
        <v>795</v>
      </c>
      <c r="D473" t="s">
        <v>15</v>
      </c>
      <c r="E473">
        <v>295</v>
      </c>
      <c r="F473">
        <v>6</v>
      </c>
      <c r="G473">
        <v>6</v>
      </c>
      <c r="H473">
        <v>6</v>
      </c>
      <c r="I473" t="s">
        <v>16</v>
      </c>
      <c r="J473" t="s">
        <v>85</v>
      </c>
      <c r="K473" t="s">
        <v>21</v>
      </c>
      <c r="L473" t="str">
        <f t="shared" si="11"/>
        <v>Equal</v>
      </c>
    </row>
    <row r="474" spans="1:12" x14ac:dyDescent="0.25">
      <c r="A474" t="s">
        <v>12</v>
      </c>
      <c r="B474" t="s">
        <v>796</v>
      </c>
      <c r="C474" t="s">
        <v>797</v>
      </c>
      <c r="D474" t="s">
        <v>15</v>
      </c>
      <c r="E474">
        <v>395</v>
      </c>
      <c r="F474">
        <v>6</v>
      </c>
      <c r="G474">
        <v>6</v>
      </c>
      <c r="H474">
        <v>6</v>
      </c>
      <c r="I474" t="s">
        <v>16</v>
      </c>
      <c r="J474" t="s">
        <v>36</v>
      </c>
      <c r="K474" t="s">
        <v>21</v>
      </c>
      <c r="L474" t="str">
        <f t="shared" si="11"/>
        <v>Equal</v>
      </c>
    </row>
    <row r="475" spans="1:12" x14ac:dyDescent="0.25">
      <c r="A475" t="s">
        <v>12</v>
      </c>
      <c r="B475">
        <v>979631</v>
      </c>
      <c r="C475" t="s">
        <v>798</v>
      </c>
      <c r="D475" t="s">
        <v>15</v>
      </c>
      <c r="E475">
        <v>448</v>
      </c>
      <c r="F475">
        <v>6</v>
      </c>
      <c r="G475">
        <v>6</v>
      </c>
      <c r="H475">
        <v>6</v>
      </c>
      <c r="I475" t="s">
        <v>16</v>
      </c>
      <c r="J475" t="s">
        <v>25</v>
      </c>
      <c r="K475" t="s">
        <v>26</v>
      </c>
      <c r="L475" t="str">
        <f t="shared" si="11"/>
        <v>Equal</v>
      </c>
    </row>
    <row r="476" spans="1:12" x14ac:dyDescent="0.25">
      <c r="A476" t="s">
        <v>12</v>
      </c>
      <c r="B476" t="s">
        <v>799</v>
      </c>
      <c r="C476" t="s">
        <v>800</v>
      </c>
      <c r="D476" t="s">
        <v>15</v>
      </c>
      <c r="E476">
        <v>1050</v>
      </c>
      <c r="F476">
        <v>6</v>
      </c>
      <c r="G476">
        <v>6</v>
      </c>
      <c r="H476">
        <v>6</v>
      </c>
      <c r="I476" t="s">
        <v>16</v>
      </c>
      <c r="J476" t="s">
        <v>727</v>
      </c>
      <c r="K476" t="s">
        <v>18</v>
      </c>
      <c r="L476" t="str">
        <f t="shared" si="11"/>
        <v>Equal</v>
      </c>
    </row>
    <row r="477" spans="1:12" x14ac:dyDescent="0.25">
      <c r="A477" t="s">
        <v>12</v>
      </c>
      <c r="B477" t="s">
        <v>801</v>
      </c>
      <c r="C477" t="s">
        <v>802</v>
      </c>
      <c r="D477" t="s">
        <v>15</v>
      </c>
      <c r="E477">
        <v>239</v>
      </c>
      <c r="F477">
        <v>6</v>
      </c>
      <c r="G477">
        <v>6</v>
      </c>
      <c r="H477">
        <v>6</v>
      </c>
      <c r="I477" t="s">
        <v>30</v>
      </c>
      <c r="J477" t="s">
        <v>78</v>
      </c>
      <c r="K477" t="s">
        <v>30</v>
      </c>
      <c r="L477" t="str">
        <f t="shared" si="11"/>
        <v>Equal</v>
      </c>
    </row>
    <row r="478" spans="1:12" x14ac:dyDescent="0.25">
      <c r="A478" t="s">
        <v>12</v>
      </c>
      <c r="B478" t="s">
        <v>803</v>
      </c>
      <c r="C478" t="s">
        <v>804</v>
      </c>
      <c r="D478" t="s">
        <v>15</v>
      </c>
      <c r="E478">
        <v>1665</v>
      </c>
      <c r="F478">
        <v>6</v>
      </c>
      <c r="G478">
        <v>6</v>
      </c>
      <c r="H478">
        <v>6</v>
      </c>
      <c r="I478" t="s">
        <v>16</v>
      </c>
      <c r="J478" t="s">
        <v>265</v>
      </c>
      <c r="K478" t="s">
        <v>21</v>
      </c>
      <c r="L478" t="str">
        <f t="shared" si="11"/>
        <v>Equal</v>
      </c>
    </row>
    <row r="479" spans="1:12" x14ac:dyDescent="0.25">
      <c r="A479" t="s">
        <v>12</v>
      </c>
      <c r="B479" t="s">
        <v>805</v>
      </c>
      <c r="C479" t="s">
        <v>806</v>
      </c>
      <c r="D479" t="s">
        <v>15</v>
      </c>
      <c r="E479">
        <v>934</v>
      </c>
      <c r="F479">
        <v>6</v>
      </c>
      <c r="G479">
        <v>6</v>
      </c>
      <c r="H479">
        <v>6</v>
      </c>
      <c r="I479" t="s">
        <v>16</v>
      </c>
      <c r="J479" t="s">
        <v>727</v>
      </c>
      <c r="K479" t="s">
        <v>18</v>
      </c>
      <c r="L479" t="str">
        <f t="shared" si="11"/>
        <v>Equal</v>
      </c>
    </row>
    <row r="480" spans="1:12" x14ac:dyDescent="0.25">
      <c r="A480" t="s">
        <v>12</v>
      </c>
      <c r="B480" t="s">
        <v>807</v>
      </c>
      <c r="C480" t="s">
        <v>808</v>
      </c>
      <c r="D480" t="s">
        <v>15</v>
      </c>
      <c r="E480">
        <v>539</v>
      </c>
      <c r="F480">
        <v>6</v>
      </c>
      <c r="G480">
        <v>6</v>
      </c>
      <c r="H480">
        <v>6</v>
      </c>
      <c r="I480" t="s">
        <v>16</v>
      </c>
      <c r="J480" t="s">
        <v>727</v>
      </c>
      <c r="K480" t="s">
        <v>18</v>
      </c>
      <c r="L480" t="str">
        <f t="shared" si="11"/>
        <v>Equal</v>
      </c>
    </row>
    <row r="481" spans="1:12" x14ac:dyDescent="0.25">
      <c r="A481" t="s">
        <v>12</v>
      </c>
      <c r="B481">
        <v>695248</v>
      </c>
      <c r="C481" t="s">
        <v>809</v>
      </c>
      <c r="D481" t="s">
        <v>15</v>
      </c>
      <c r="E481">
        <v>818</v>
      </c>
      <c r="F481">
        <v>6</v>
      </c>
      <c r="G481">
        <v>6</v>
      </c>
      <c r="H481">
        <v>6</v>
      </c>
      <c r="I481" t="s">
        <v>16</v>
      </c>
      <c r="J481" t="s">
        <v>85</v>
      </c>
      <c r="K481" t="s">
        <v>21</v>
      </c>
      <c r="L481" t="str">
        <f t="shared" si="11"/>
        <v>Equal</v>
      </c>
    </row>
    <row r="482" spans="1:12" x14ac:dyDescent="0.25">
      <c r="A482" t="s">
        <v>12</v>
      </c>
      <c r="B482" t="s">
        <v>810</v>
      </c>
      <c r="C482" t="s">
        <v>811</v>
      </c>
      <c r="D482" t="s">
        <v>15</v>
      </c>
      <c r="E482">
        <v>1153</v>
      </c>
      <c r="F482">
        <v>6</v>
      </c>
      <c r="G482">
        <v>6</v>
      </c>
      <c r="H482">
        <v>6</v>
      </c>
      <c r="I482" t="s">
        <v>16</v>
      </c>
      <c r="J482" t="s">
        <v>20</v>
      </c>
      <c r="K482" t="s">
        <v>21</v>
      </c>
      <c r="L482" t="str">
        <f t="shared" si="11"/>
        <v>Equal</v>
      </c>
    </row>
    <row r="483" spans="1:12" x14ac:dyDescent="0.25">
      <c r="A483" t="s">
        <v>12</v>
      </c>
      <c r="B483" t="s">
        <v>812</v>
      </c>
      <c r="C483" t="s">
        <v>813</v>
      </c>
      <c r="D483" t="s">
        <v>15</v>
      </c>
      <c r="E483">
        <v>489</v>
      </c>
      <c r="F483">
        <v>6</v>
      </c>
      <c r="G483">
        <v>6</v>
      </c>
      <c r="H483">
        <v>6</v>
      </c>
      <c r="I483" t="s">
        <v>28</v>
      </c>
      <c r="J483" t="s">
        <v>82</v>
      </c>
      <c r="K483" t="s">
        <v>28</v>
      </c>
      <c r="L483" t="str">
        <f t="shared" si="11"/>
        <v>Equal</v>
      </c>
    </row>
    <row r="484" spans="1:12" x14ac:dyDescent="0.25">
      <c r="A484" t="s">
        <v>12</v>
      </c>
      <c r="B484">
        <v>1178774</v>
      </c>
      <c r="C484" t="s">
        <v>814</v>
      </c>
      <c r="D484" t="s">
        <v>15</v>
      </c>
      <c r="E484">
        <v>506</v>
      </c>
      <c r="F484">
        <v>6</v>
      </c>
      <c r="G484">
        <v>6</v>
      </c>
      <c r="H484">
        <v>6</v>
      </c>
      <c r="I484" t="s">
        <v>16</v>
      </c>
      <c r="J484" t="s">
        <v>727</v>
      </c>
      <c r="K484" t="s">
        <v>18</v>
      </c>
      <c r="L484" t="str">
        <f t="shared" si="11"/>
        <v>Equal</v>
      </c>
    </row>
    <row r="485" spans="1:12" x14ac:dyDescent="0.25">
      <c r="A485" t="s">
        <v>12</v>
      </c>
      <c r="B485">
        <v>985030</v>
      </c>
      <c r="C485" t="s">
        <v>815</v>
      </c>
      <c r="D485" t="s">
        <v>15</v>
      </c>
      <c r="E485">
        <v>1495</v>
      </c>
      <c r="F485">
        <v>6</v>
      </c>
      <c r="G485">
        <v>6</v>
      </c>
      <c r="H485">
        <v>6</v>
      </c>
      <c r="I485" t="s">
        <v>16</v>
      </c>
      <c r="J485" t="s">
        <v>727</v>
      </c>
      <c r="K485" t="s">
        <v>18</v>
      </c>
      <c r="L485" t="str">
        <f t="shared" si="11"/>
        <v>Equal</v>
      </c>
    </row>
    <row r="486" spans="1:12" x14ac:dyDescent="0.25">
      <c r="A486" t="s">
        <v>12</v>
      </c>
      <c r="B486" t="s">
        <v>816</v>
      </c>
      <c r="C486" t="s">
        <v>817</v>
      </c>
      <c r="D486" t="s">
        <v>15</v>
      </c>
      <c r="E486">
        <v>1125</v>
      </c>
      <c r="F486">
        <v>6</v>
      </c>
      <c r="G486">
        <v>6</v>
      </c>
      <c r="H486">
        <v>6</v>
      </c>
      <c r="I486" t="s">
        <v>16</v>
      </c>
      <c r="J486" t="s">
        <v>727</v>
      </c>
      <c r="K486" t="s">
        <v>18</v>
      </c>
      <c r="L486" t="str">
        <f t="shared" si="11"/>
        <v>Equal</v>
      </c>
    </row>
    <row r="487" spans="1:12" x14ac:dyDescent="0.25">
      <c r="A487" t="s">
        <v>12</v>
      </c>
      <c r="B487">
        <v>569194</v>
      </c>
      <c r="C487" t="s">
        <v>818</v>
      </c>
      <c r="D487" t="s">
        <v>15</v>
      </c>
      <c r="E487">
        <v>490</v>
      </c>
      <c r="F487">
        <v>6</v>
      </c>
      <c r="G487">
        <v>6</v>
      </c>
      <c r="H487">
        <v>6</v>
      </c>
      <c r="I487" t="s">
        <v>16</v>
      </c>
      <c r="J487" t="s">
        <v>727</v>
      </c>
      <c r="K487" t="s">
        <v>18</v>
      </c>
      <c r="L487" t="str">
        <f t="shared" si="11"/>
        <v>Equal</v>
      </c>
    </row>
    <row r="488" spans="1:12" x14ac:dyDescent="0.25">
      <c r="A488" t="s">
        <v>12</v>
      </c>
      <c r="B488">
        <v>559399</v>
      </c>
      <c r="C488" t="s">
        <v>819</v>
      </c>
      <c r="D488" t="s">
        <v>15</v>
      </c>
      <c r="E488">
        <v>1432</v>
      </c>
      <c r="F488">
        <v>6</v>
      </c>
      <c r="G488">
        <v>6</v>
      </c>
      <c r="H488">
        <v>6</v>
      </c>
      <c r="I488" t="s">
        <v>16</v>
      </c>
      <c r="J488" t="s">
        <v>20</v>
      </c>
      <c r="K488" t="s">
        <v>21</v>
      </c>
      <c r="L488" t="str">
        <f t="shared" si="11"/>
        <v>Equal</v>
      </c>
    </row>
    <row r="489" spans="1:12" x14ac:dyDescent="0.25">
      <c r="A489" t="s">
        <v>12</v>
      </c>
      <c r="B489">
        <v>1251879</v>
      </c>
      <c r="C489" t="s">
        <v>820</v>
      </c>
      <c r="D489" t="s">
        <v>15</v>
      </c>
      <c r="E489">
        <v>1216</v>
      </c>
      <c r="F489">
        <v>6</v>
      </c>
      <c r="G489">
        <v>6</v>
      </c>
      <c r="H489">
        <v>6</v>
      </c>
      <c r="I489" t="s">
        <v>30</v>
      </c>
      <c r="J489" t="s">
        <v>78</v>
      </c>
      <c r="K489" t="s">
        <v>30</v>
      </c>
      <c r="L489" t="str">
        <f t="shared" si="11"/>
        <v>Equal</v>
      </c>
    </row>
    <row r="490" spans="1:12" x14ac:dyDescent="0.25">
      <c r="A490" t="s">
        <v>12</v>
      </c>
      <c r="B490">
        <v>1137059</v>
      </c>
      <c r="C490" t="s">
        <v>821</v>
      </c>
      <c r="D490" t="s">
        <v>15</v>
      </c>
      <c r="E490">
        <v>496</v>
      </c>
      <c r="F490">
        <v>6</v>
      </c>
      <c r="G490">
        <v>6</v>
      </c>
      <c r="H490">
        <v>6</v>
      </c>
      <c r="I490" t="s">
        <v>16</v>
      </c>
      <c r="J490" t="s">
        <v>727</v>
      </c>
      <c r="K490" t="s">
        <v>18</v>
      </c>
      <c r="L490" t="str">
        <f t="shared" si="11"/>
        <v>Equal</v>
      </c>
    </row>
    <row r="491" spans="1:12" x14ac:dyDescent="0.25">
      <c r="A491" t="s">
        <v>12</v>
      </c>
      <c r="B491">
        <v>623956</v>
      </c>
      <c r="C491" t="s">
        <v>822</v>
      </c>
      <c r="D491" t="s">
        <v>15</v>
      </c>
      <c r="E491">
        <v>1210</v>
      </c>
      <c r="F491">
        <v>6</v>
      </c>
      <c r="G491">
        <v>6</v>
      </c>
      <c r="H491">
        <v>6</v>
      </c>
      <c r="I491" t="s">
        <v>16</v>
      </c>
      <c r="J491" t="s">
        <v>36</v>
      </c>
      <c r="K491" t="s">
        <v>21</v>
      </c>
      <c r="L491" t="str">
        <f t="shared" si="11"/>
        <v>Equal</v>
      </c>
    </row>
    <row r="492" spans="1:12" x14ac:dyDescent="0.25">
      <c r="A492" t="s">
        <v>12</v>
      </c>
      <c r="B492">
        <v>661063</v>
      </c>
      <c r="C492" t="s">
        <v>823</v>
      </c>
      <c r="D492" t="s">
        <v>15</v>
      </c>
      <c r="E492">
        <v>1321</v>
      </c>
      <c r="F492">
        <v>6</v>
      </c>
      <c r="G492">
        <v>6</v>
      </c>
      <c r="H492">
        <v>6</v>
      </c>
      <c r="I492" t="s">
        <v>594</v>
      </c>
      <c r="J492" t="s">
        <v>595</v>
      </c>
      <c r="K492" t="s">
        <v>32</v>
      </c>
      <c r="L492" t="str">
        <f t="shared" si="11"/>
        <v>Equal</v>
      </c>
    </row>
    <row r="493" spans="1:12" x14ac:dyDescent="0.25">
      <c r="A493" t="s">
        <v>12</v>
      </c>
      <c r="B493" t="s">
        <v>824</v>
      </c>
      <c r="C493" t="s">
        <v>825</v>
      </c>
      <c r="D493" t="s">
        <v>15</v>
      </c>
      <c r="E493">
        <v>674</v>
      </c>
      <c r="F493">
        <v>6</v>
      </c>
      <c r="G493">
        <v>6</v>
      </c>
      <c r="H493">
        <v>6</v>
      </c>
      <c r="I493" t="s">
        <v>16</v>
      </c>
      <c r="J493" t="s">
        <v>727</v>
      </c>
      <c r="K493" t="s">
        <v>18</v>
      </c>
      <c r="L493" t="str">
        <f t="shared" si="11"/>
        <v>Equal</v>
      </c>
    </row>
    <row r="494" spans="1:12" x14ac:dyDescent="0.25">
      <c r="A494" t="s">
        <v>12</v>
      </c>
      <c r="B494" t="s">
        <v>826</v>
      </c>
      <c r="C494" t="s">
        <v>827</v>
      </c>
      <c r="D494" t="s">
        <v>15</v>
      </c>
      <c r="E494">
        <v>304</v>
      </c>
      <c r="F494">
        <v>6</v>
      </c>
      <c r="G494">
        <v>6</v>
      </c>
      <c r="H494">
        <v>6</v>
      </c>
      <c r="I494" t="s">
        <v>16</v>
      </c>
      <c r="J494" t="s">
        <v>727</v>
      </c>
      <c r="K494" t="s">
        <v>18</v>
      </c>
      <c r="L494" t="str">
        <f t="shared" si="11"/>
        <v>Equal</v>
      </c>
    </row>
    <row r="495" spans="1:12" x14ac:dyDescent="0.25">
      <c r="A495" t="s">
        <v>12</v>
      </c>
      <c r="B495">
        <v>297728</v>
      </c>
      <c r="C495" t="s">
        <v>828</v>
      </c>
      <c r="D495" t="s">
        <v>15</v>
      </c>
      <c r="E495">
        <v>854</v>
      </c>
      <c r="F495">
        <v>6</v>
      </c>
      <c r="G495">
        <v>6</v>
      </c>
      <c r="H495">
        <v>6</v>
      </c>
      <c r="I495" t="s">
        <v>16</v>
      </c>
      <c r="J495" t="s">
        <v>727</v>
      </c>
      <c r="K495" t="s">
        <v>18</v>
      </c>
      <c r="L495" t="str">
        <f t="shared" si="11"/>
        <v>Equal</v>
      </c>
    </row>
    <row r="496" spans="1:12" x14ac:dyDescent="0.25">
      <c r="A496" t="s">
        <v>12</v>
      </c>
      <c r="B496" t="s">
        <v>829</v>
      </c>
      <c r="C496" t="s">
        <v>830</v>
      </c>
      <c r="D496" t="s">
        <v>15</v>
      </c>
      <c r="E496">
        <v>1292</v>
      </c>
      <c r="F496">
        <v>6</v>
      </c>
      <c r="G496">
        <v>6</v>
      </c>
      <c r="H496">
        <v>6</v>
      </c>
      <c r="I496" t="s">
        <v>16</v>
      </c>
      <c r="J496" t="s">
        <v>20</v>
      </c>
      <c r="K496" t="s">
        <v>21</v>
      </c>
      <c r="L496" t="str">
        <f t="shared" si="11"/>
        <v>Equal</v>
      </c>
    </row>
    <row r="497" spans="1:12" x14ac:dyDescent="0.25">
      <c r="A497" t="s">
        <v>12</v>
      </c>
      <c r="B497">
        <v>1174344</v>
      </c>
      <c r="C497" t="s">
        <v>831</v>
      </c>
      <c r="D497" t="s">
        <v>15</v>
      </c>
      <c r="E497">
        <v>194</v>
      </c>
      <c r="F497">
        <v>6</v>
      </c>
      <c r="G497">
        <v>6</v>
      </c>
      <c r="H497">
        <v>6</v>
      </c>
      <c r="I497" t="s">
        <v>16</v>
      </c>
      <c r="J497" t="s">
        <v>727</v>
      </c>
      <c r="K497" t="s">
        <v>18</v>
      </c>
      <c r="L497" t="str">
        <f t="shared" si="11"/>
        <v>Equal</v>
      </c>
    </row>
    <row r="498" spans="1:12" x14ac:dyDescent="0.25">
      <c r="A498" t="s">
        <v>12</v>
      </c>
      <c r="B498" t="s">
        <v>832</v>
      </c>
      <c r="C498" t="s">
        <v>833</v>
      </c>
      <c r="D498" t="s">
        <v>15</v>
      </c>
      <c r="E498">
        <v>1065</v>
      </c>
      <c r="F498">
        <v>6</v>
      </c>
      <c r="G498">
        <v>6</v>
      </c>
      <c r="H498">
        <v>6</v>
      </c>
      <c r="I498" t="s">
        <v>31</v>
      </c>
      <c r="J498" t="s">
        <v>224</v>
      </c>
      <c r="K498" t="s">
        <v>31</v>
      </c>
      <c r="L498" t="str">
        <f t="shared" si="11"/>
        <v>Equal</v>
      </c>
    </row>
    <row r="499" spans="1:12" x14ac:dyDescent="0.25">
      <c r="A499" t="s">
        <v>12</v>
      </c>
      <c r="B499" t="s">
        <v>834</v>
      </c>
      <c r="C499" t="s">
        <v>835</v>
      </c>
      <c r="D499" t="s">
        <v>15</v>
      </c>
      <c r="E499">
        <v>655</v>
      </c>
      <c r="F499">
        <v>6</v>
      </c>
      <c r="G499">
        <v>6</v>
      </c>
      <c r="H499">
        <v>6</v>
      </c>
      <c r="I499" t="s">
        <v>16</v>
      </c>
      <c r="J499" t="s">
        <v>25</v>
      </c>
      <c r="K499" t="s">
        <v>26</v>
      </c>
      <c r="L499" t="str">
        <f t="shared" si="11"/>
        <v>Equal</v>
      </c>
    </row>
    <row r="500" spans="1:12" x14ac:dyDescent="0.25">
      <c r="A500" t="s">
        <v>12</v>
      </c>
      <c r="B500">
        <v>1243791</v>
      </c>
      <c r="C500" t="s">
        <v>836</v>
      </c>
      <c r="D500" t="s">
        <v>15</v>
      </c>
      <c r="E500">
        <v>726</v>
      </c>
      <c r="F500">
        <v>6</v>
      </c>
      <c r="G500">
        <v>6</v>
      </c>
      <c r="H500">
        <v>6</v>
      </c>
      <c r="I500" t="s">
        <v>16</v>
      </c>
      <c r="J500" t="s">
        <v>727</v>
      </c>
      <c r="K500" t="s">
        <v>18</v>
      </c>
      <c r="L500" t="str">
        <f t="shared" si="11"/>
        <v>Equal</v>
      </c>
    </row>
    <row r="501" spans="1:12" x14ac:dyDescent="0.25">
      <c r="A501" t="s">
        <v>12</v>
      </c>
      <c r="B501">
        <v>595013</v>
      </c>
      <c r="C501" t="s">
        <v>837</v>
      </c>
      <c r="D501" t="s">
        <v>15</v>
      </c>
      <c r="E501">
        <v>1251</v>
      </c>
      <c r="F501">
        <v>6</v>
      </c>
      <c r="G501">
        <v>6</v>
      </c>
      <c r="H501">
        <v>6</v>
      </c>
      <c r="I501" t="s">
        <v>16</v>
      </c>
      <c r="J501" t="s">
        <v>36</v>
      </c>
      <c r="K501" t="s">
        <v>21</v>
      </c>
      <c r="L501" t="str">
        <f t="shared" si="11"/>
        <v>Equal</v>
      </c>
    </row>
    <row r="502" spans="1:12" x14ac:dyDescent="0.25">
      <c r="A502" t="s">
        <v>12</v>
      </c>
      <c r="B502">
        <v>677957</v>
      </c>
      <c r="C502" t="s">
        <v>838</v>
      </c>
      <c r="D502" t="s">
        <v>15</v>
      </c>
      <c r="E502">
        <v>1417</v>
      </c>
      <c r="F502">
        <v>6</v>
      </c>
      <c r="G502">
        <v>6</v>
      </c>
      <c r="H502">
        <v>6</v>
      </c>
      <c r="I502" t="s">
        <v>16</v>
      </c>
      <c r="J502" t="s">
        <v>727</v>
      </c>
      <c r="K502" t="s">
        <v>18</v>
      </c>
      <c r="L502" t="str">
        <f t="shared" si="11"/>
        <v>Equal</v>
      </c>
    </row>
    <row r="503" spans="1:12" x14ac:dyDescent="0.25">
      <c r="A503" t="s">
        <v>12</v>
      </c>
      <c r="B503">
        <v>1055913</v>
      </c>
      <c r="C503" t="s">
        <v>839</v>
      </c>
      <c r="D503" t="s">
        <v>15</v>
      </c>
      <c r="E503">
        <v>1592</v>
      </c>
      <c r="F503">
        <v>6</v>
      </c>
      <c r="G503">
        <v>6</v>
      </c>
      <c r="H503">
        <v>6</v>
      </c>
      <c r="I503" t="s">
        <v>16</v>
      </c>
      <c r="J503" t="s">
        <v>727</v>
      </c>
      <c r="K503" t="s">
        <v>18</v>
      </c>
      <c r="L503" t="str">
        <f t="shared" si="11"/>
        <v>Equal</v>
      </c>
    </row>
    <row r="504" spans="1:12" x14ac:dyDescent="0.25">
      <c r="A504" t="s">
        <v>12</v>
      </c>
      <c r="B504">
        <v>650032</v>
      </c>
      <c r="C504" t="s">
        <v>840</v>
      </c>
      <c r="D504" t="s">
        <v>15</v>
      </c>
      <c r="E504">
        <v>1487</v>
      </c>
      <c r="F504">
        <v>6</v>
      </c>
      <c r="G504">
        <v>6</v>
      </c>
      <c r="H504">
        <v>6</v>
      </c>
      <c r="I504" t="s">
        <v>16</v>
      </c>
      <c r="J504" t="s">
        <v>727</v>
      </c>
      <c r="K504" t="s">
        <v>18</v>
      </c>
      <c r="L504" t="str">
        <f t="shared" si="11"/>
        <v>Equal</v>
      </c>
    </row>
    <row r="505" spans="1:12" x14ac:dyDescent="0.25">
      <c r="A505" t="s">
        <v>12</v>
      </c>
      <c r="B505">
        <v>605850</v>
      </c>
      <c r="C505" t="s">
        <v>841</v>
      </c>
      <c r="D505" t="s">
        <v>15</v>
      </c>
      <c r="E505">
        <v>166</v>
      </c>
      <c r="F505">
        <v>6</v>
      </c>
      <c r="G505">
        <v>6</v>
      </c>
      <c r="H505">
        <v>6</v>
      </c>
      <c r="I505" t="s">
        <v>16</v>
      </c>
      <c r="J505" t="s">
        <v>20</v>
      </c>
      <c r="K505" t="s">
        <v>21</v>
      </c>
      <c r="L505" t="str">
        <f t="shared" si="11"/>
        <v>Equal</v>
      </c>
    </row>
    <row r="506" spans="1:12" x14ac:dyDescent="0.25">
      <c r="A506" t="s">
        <v>12</v>
      </c>
      <c r="B506" t="s">
        <v>842</v>
      </c>
      <c r="C506" t="s">
        <v>843</v>
      </c>
      <c r="D506" t="s">
        <v>15</v>
      </c>
      <c r="E506">
        <v>325</v>
      </c>
      <c r="F506">
        <v>6</v>
      </c>
      <c r="G506">
        <v>6</v>
      </c>
      <c r="H506">
        <v>6</v>
      </c>
      <c r="I506" t="s">
        <v>16</v>
      </c>
      <c r="J506" t="s">
        <v>85</v>
      </c>
      <c r="K506" t="s">
        <v>21</v>
      </c>
      <c r="L506" t="str">
        <f t="shared" si="11"/>
        <v>Equal</v>
      </c>
    </row>
    <row r="507" spans="1:12" x14ac:dyDescent="0.25">
      <c r="A507" t="s">
        <v>12</v>
      </c>
      <c r="B507">
        <v>664849</v>
      </c>
      <c r="C507" t="s">
        <v>844</v>
      </c>
      <c r="D507" t="s">
        <v>15</v>
      </c>
      <c r="E507">
        <v>1042</v>
      </c>
      <c r="F507">
        <v>6</v>
      </c>
      <c r="G507">
        <v>6</v>
      </c>
      <c r="H507">
        <v>6</v>
      </c>
      <c r="I507" t="s">
        <v>28</v>
      </c>
      <c r="J507" t="s">
        <v>190</v>
      </c>
      <c r="K507" t="s">
        <v>28</v>
      </c>
      <c r="L507" t="str">
        <f t="shared" si="11"/>
        <v>Equal</v>
      </c>
    </row>
    <row r="508" spans="1:12" x14ac:dyDescent="0.25">
      <c r="A508" t="s">
        <v>12</v>
      </c>
      <c r="B508">
        <v>535203</v>
      </c>
      <c r="C508" t="s">
        <v>845</v>
      </c>
      <c r="D508" t="s">
        <v>15</v>
      </c>
      <c r="E508">
        <v>1069</v>
      </c>
      <c r="F508">
        <v>6</v>
      </c>
      <c r="G508">
        <v>6</v>
      </c>
      <c r="H508">
        <v>6</v>
      </c>
      <c r="I508" t="s">
        <v>16</v>
      </c>
      <c r="J508" t="s">
        <v>36</v>
      </c>
      <c r="K508" t="s">
        <v>21</v>
      </c>
      <c r="L508" t="str">
        <f t="shared" si="11"/>
        <v>Equal</v>
      </c>
    </row>
    <row r="509" spans="1:12" x14ac:dyDescent="0.25">
      <c r="A509" t="s">
        <v>12</v>
      </c>
      <c r="B509">
        <v>586356</v>
      </c>
      <c r="C509" t="s">
        <v>846</v>
      </c>
      <c r="D509" t="s">
        <v>15</v>
      </c>
      <c r="E509">
        <v>1416</v>
      </c>
      <c r="F509">
        <v>6</v>
      </c>
      <c r="G509">
        <v>6</v>
      </c>
      <c r="H509">
        <v>6</v>
      </c>
      <c r="I509" t="s">
        <v>29</v>
      </c>
      <c r="J509" t="s">
        <v>93</v>
      </c>
      <c r="K509" t="s">
        <v>29</v>
      </c>
      <c r="L509" t="str">
        <f t="shared" si="11"/>
        <v>Equal</v>
      </c>
    </row>
    <row r="510" spans="1:12" x14ac:dyDescent="0.25">
      <c r="A510" t="s">
        <v>12</v>
      </c>
      <c r="B510">
        <v>1081715</v>
      </c>
      <c r="C510" t="s">
        <v>847</v>
      </c>
      <c r="D510" t="s">
        <v>15</v>
      </c>
      <c r="E510">
        <v>760</v>
      </c>
      <c r="F510">
        <v>6</v>
      </c>
      <c r="G510">
        <v>6</v>
      </c>
      <c r="H510">
        <v>6</v>
      </c>
      <c r="I510" t="s">
        <v>16</v>
      </c>
      <c r="J510" t="s">
        <v>727</v>
      </c>
      <c r="K510" t="s">
        <v>18</v>
      </c>
      <c r="L510" t="str">
        <f t="shared" si="11"/>
        <v>Equal</v>
      </c>
    </row>
    <row r="511" spans="1:12" x14ac:dyDescent="0.25">
      <c r="A511" t="s">
        <v>12</v>
      </c>
      <c r="B511" t="s">
        <v>848</v>
      </c>
      <c r="C511" t="s">
        <v>849</v>
      </c>
      <c r="D511" t="s">
        <v>15</v>
      </c>
      <c r="E511">
        <v>846</v>
      </c>
      <c r="F511">
        <v>6</v>
      </c>
      <c r="G511">
        <v>6</v>
      </c>
      <c r="H511">
        <v>6</v>
      </c>
      <c r="I511" t="s">
        <v>16</v>
      </c>
      <c r="J511" t="s">
        <v>25</v>
      </c>
      <c r="K511" t="s">
        <v>26</v>
      </c>
      <c r="L511" t="str">
        <f t="shared" si="11"/>
        <v>Equal</v>
      </c>
    </row>
    <row r="512" spans="1:12" x14ac:dyDescent="0.25">
      <c r="A512" t="s">
        <v>12</v>
      </c>
      <c r="B512">
        <v>953581</v>
      </c>
      <c r="C512" t="s">
        <v>850</v>
      </c>
      <c r="D512" t="s">
        <v>15</v>
      </c>
      <c r="E512">
        <v>547</v>
      </c>
      <c r="F512">
        <v>6</v>
      </c>
      <c r="G512">
        <v>6</v>
      </c>
      <c r="H512">
        <v>6</v>
      </c>
      <c r="I512" t="s">
        <v>28</v>
      </c>
      <c r="J512" t="s">
        <v>82</v>
      </c>
      <c r="K512" t="s">
        <v>28</v>
      </c>
      <c r="L512" t="str">
        <f t="shared" si="11"/>
        <v>Equal</v>
      </c>
    </row>
    <row r="513" spans="1:12" x14ac:dyDescent="0.25">
      <c r="A513" t="s">
        <v>12</v>
      </c>
      <c r="B513" t="s">
        <v>851</v>
      </c>
      <c r="C513" t="s">
        <v>852</v>
      </c>
      <c r="D513" t="s">
        <v>15</v>
      </c>
      <c r="E513">
        <v>1133</v>
      </c>
      <c r="F513">
        <v>6</v>
      </c>
      <c r="G513">
        <v>6</v>
      </c>
      <c r="H513">
        <v>6</v>
      </c>
      <c r="I513" t="s">
        <v>16</v>
      </c>
      <c r="J513" t="s">
        <v>36</v>
      </c>
      <c r="K513" t="s">
        <v>21</v>
      </c>
      <c r="L513" t="str">
        <f t="shared" si="11"/>
        <v>Equal</v>
      </c>
    </row>
    <row r="514" spans="1:12" x14ac:dyDescent="0.25">
      <c r="A514" t="s">
        <v>12</v>
      </c>
      <c r="B514">
        <v>1085571</v>
      </c>
      <c r="C514" t="s">
        <v>853</v>
      </c>
      <c r="D514" t="s">
        <v>15</v>
      </c>
      <c r="E514">
        <v>1094</v>
      </c>
      <c r="F514">
        <v>6</v>
      </c>
      <c r="G514">
        <v>6</v>
      </c>
      <c r="H514">
        <v>6</v>
      </c>
      <c r="I514" t="s">
        <v>28</v>
      </c>
      <c r="J514" t="s">
        <v>854</v>
      </c>
      <c r="K514" t="s">
        <v>28</v>
      </c>
      <c r="L514" t="str">
        <f t="shared" ref="L514:L577" si="12">IF(F514=G514, "Equal", IF(F514&gt;G514, "Baseline", "Vessel"))</f>
        <v>Equal</v>
      </c>
    </row>
    <row r="515" spans="1:12" x14ac:dyDescent="0.25">
      <c r="A515" t="s">
        <v>12</v>
      </c>
      <c r="B515" t="s">
        <v>855</v>
      </c>
      <c r="C515" t="s">
        <v>856</v>
      </c>
      <c r="D515" t="s">
        <v>15</v>
      </c>
      <c r="E515">
        <v>1484</v>
      </c>
      <c r="F515">
        <v>6</v>
      </c>
      <c r="G515">
        <v>6</v>
      </c>
      <c r="H515">
        <v>6</v>
      </c>
      <c r="I515" t="s">
        <v>16</v>
      </c>
      <c r="J515" t="s">
        <v>25</v>
      </c>
      <c r="K515" t="s">
        <v>26</v>
      </c>
      <c r="L515" t="str">
        <f t="shared" si="12"/>
        <v>Equal</v>
      </c>
    </row>
    <row r="516" spans="1:12" x14ac:dyDescent="0.25">
      <c r="A516" t="s">
        <v>12</v>
      </c>
      <c r="B516">
        <v>640555</v>
      </c>
      <c r="C516" t="s">
        <v>857</v>
      </c>
      <c r="D516" t="s">
        <v>15</v>
      </c>
      <c r="E516">
        <v>1354</v>
      </c>
      <c r="F516">
        <v>6</v>
      </c>
      <c r="G516">
        <v>6</v>
      </c>
      <c r="H516">
        <v>6</v>
      </c>
      <c r="I516" t="s">
        <v>16</v>
      </c>
      <c r="J516" t="s">
        <v>727</v>
      </c>
      <c r="K516" t="s">
        <v>18</v>
      </c>
      <c r="L516" t="str">
        <f t="shared" si="12"/>
        <v>Equal</v>
      </c>
    </row>
    <row r="517" spans="1:12" x14ac:dyDescent="0.25">
      <c r="A517" t="s">
        <v>12</v>
      </c>
      <c r="B517">
        <v>1225387</v>
      </c>
      <c r="C517" t="s">
        <v>858</v>
      </c>
      <c r="D517" t="s">
        <v>15</v>
      </c>
      <c r="E517">
        <v>897</v>
      </c>
      <c r="F517">
        <v>6</v>
      </c>
      <c r="G517">
        <v>6</v>
      </c>
      <c r="H517">
        <v>6</v>
      </c>
      <c r="I517" t="s">
        <v>29</v>
      </c>
      <c r="J517" t="s">
        <v>122</v>
      </c>
      <c r="K517" t="s">
        <v>29</v>
      </c>
      <c r="L517" t="str">
        <f t="shared" si="12"/>
        <v>Equal</v>
      </c>
    </row>
    <row r="518" spans="1:12" x14ac:dyDescent="0.25">
      <c r="A518" t="s">
        <v>12</v>
      </c>
      <c r="B518" t="s">
        <v>859</v>
      </c>
      <c r="C518" t="s">
        <v>860</v>
      </c>
      <c r="D518" t="s">
        <v>15</v>
      </c>
      <c r="E518">
        <v>1630</v>
      </c>
      <c r="F518">
        <v>6</v>
      </c>
      <c r="G518">
        <v>6</v>
      </c>
      <c r="H518">
        <v>6</v>
      </c>
      <c r="I518" t="s">
        <v>16</v>
      </c>
      <c r="J518" t="s">
        <v>727</v>
      </c>
      <c r="K518" t="s">
        <v>18</v>
      </c>
      <c r="L518" t="str">
        <f t="shared" si="12"/>
        <v>Equal</v>
      </c>
    </row>
    <row r="519" spans="1:12" x14ac:dyDescent="0.25">
      <c r="A519" t="s">
        <v>12</v>
      </c>
      <c r="B519" t="s">
        <v>861</v>
      </c>
      <c r="C519" t="s">
        <v>862</v>
      </c>
      <c r="D519" t="s">
        <v>15</v>
      </c>
      <c r="E519">
        <v>244</v>
      </c>
      <c r="F519">
        <v>6</v>
      </c>
      <c r="G519">
        <v>6</v>
      </c>
      <c r="H519">
        <v>6</v>
      </c>
      <c r="I519" t="s">
        <v>29</v>
      </c>
      <c r="J519" t="s">
        <v>863</v>
      </c>
      <c r="K519" t="s">
        <v>29</v>
      </c>
      <c r="L519" t="str">
        <f t="shared" si="12"/>
        <v>Equal</v>
      </c>
    </row>
    <row r="520" spans="1:12" x14ac:dyDescent="0.25">
      <c r="A520" t="s">
        <v>12</v>
      </c>
      <c r="B520" t="s">
        <v>864</v>
      </c>
      <c r="C520" t="s">
        <v>865</v>
      </c>
      <c r="D520" t="s">
        <v>15</v>
      </c>
      <c r="E520">
        <v>1461</v>
      </c>
      <c r="F520">
        <v>6</v>
      </c>
      <c r="G520">
        <v>6</v>
      </c>
      <c r="H520">
        <v>6</v>
      </c>
      <c r="I520" t="s">
        <v>16</v>
      </c>
      <c r="J520" t="s">
        <v>727</v>
      </c>
      <c r="K520" t="s">
        <v>18</v>
      </c>
      <c r="L520" t="str">
        <f t="shared" si="12"/>
        <v>Equal</v>
      </c>
    </row>
    <row r="521" spans="1:12" x14ac:dyDescent="0.25">
      <c r="A521" t="s">
        <v>12</v>
      </c>
      <c r="B521">
        <v>996105</v>
      </c>
      <c r="C521" t="s">
        <v>866</v>
      </c>
      <c r="D521" t="s">
        <v>15</v>
      </c>
      <c r="E521">
        <v>255</v>
      </c>
      <c r="F521">
        <v>32</v>
      </c>
      <c r="G521">
        <v>6</v>
      </c>
      <c r="H521">
        <v>6</v>
      </c>
      <c r="I521" t="s">
        <v>16</v>
      </c>
      <c r="J521" t="s">
        <v>36</v>
      </c>
      <c r="K521" t="s">
        <v>21</v>
      </c>
      <c r="L521" t="str">
        <f t="shared" si="12"/>
        <v>Baseline</v>
      </c>
    </row>
    <row r="522" spans="1:12" x14ac:dyDescent="0.25">
      <c r="A522" t="s">
        <v>12</v>
      </c>
      <c r="B522" t="s">
        <v>867</v>
      </c>
      <c r="C522" t="s">
        <v>868</v>
      </c>
      <c r="D522" t="s">
        <v>15</v>
      </c>
      <c r="E522">
        <v>261</v>
      </c>
      <c r="F522">
        <v>6</v>
      </c>
      <c r="G522">
        <v>6</v>
      </c>
      <c r="H522">
        <v>6</v>
      </c>
      <c r="I522" t="s">
        <v>16</v>
      </c>
      <c r="J522" t="s">
        <v>727</v>
      </c>
      <c r="K522" t="s">
        <v>18</v>
      </c>
      <c r="L522" t="str">
        <f t="shared" si="12"/>
        <v>Equal</v>
      </c>
    </row>
    <row r="523" spans="1:12" x14ac:dyDescent="0.25">
      <c r="A523" t="s">
        <v>12</v>
      </c>
      <c r="B523">
        <v>1204330</v>
      </c>
      <c r="C523" t="s">
        <v>869</v>
      </c>
      <c r="D523" t="s">
        <v>15</v>
      </c>
      <c r="E523">
        <v>1646</v>
      </c>
      <c r="F523">
        <v>6</v>
      </c>
      <c r="G523">
        <v>6</v>
      </c>
      <c r="H523">
        <v>6</v>
      </c>
      <c r="I523" t="s">
        <v>29</v>
      </c>
      <c r="J523" t="s">
        <v>45</v>
      </c>
      <c r="K523" t="s">
        <v>29</v>
      </c>
      <c r="L523" t="str">
        <f t="shared" si="12"/>
        <v>Equal</v>
      </c>
    </row>
    <row r="524" spans="1:12" x14ac:dyDescent="0.25">
      <c r="A524" t="s">
        <v>12</v>
      </c>
      <c r="B524" t="s">
        <v>870</v>
      </c>
      <c r="C524" t="s">
        <v>871</v>
      </c>
      <c r="D524" t="s">
        <v>15</v>
      </c>
      <c r="E524">
        <v>588</v>
      </c>
      <c r="F524">
        <v>6</v>
      </c>
      <c r="G524">
        <v>6</v>
      </c>
      <c r="H524">
        <v>6</v>
      </c>
      <c r="I524" t="s">
        <v>16</v>
      </c>
      <c r="J524" t="s">
        <v>727</v>
      </c>
      <c r="K524" t="s">
        <v>18</v>
      </c>
      <c r="L524" t="str">
        <f t="shared" si="12"/>
        <v>Equal</v>
      </c>
    </row>
    <row r="525" spans="1:12" x14ac:dyDescent="0.25">
      <c r="A525" t="s">
        <v>12</v>
      </c>
      <c r="B525" t="s">
        <v>872</v>
      </c>
      <c r="C525" t="s">
        <v>873</v>
      </c>
      <c r="D525" t="s">
        <v>15</v>
      </c>
      <c r="E525">
        <v>912</v>
      </c>
      <c r="F525">
        <v>6</v>
      </c>
      <c r="G525">
        <v>6</v>
      </c>
      <c r="H525">
        <v>6</v>
      </c>
      <c r="I525" t="s">
        <v>16</v>
      </c>
      <c r="J525" t="s">
        <v>727</v>
      </c>
      <c r="K525" t="s">
        <v>18</v>
      </c>
      <c r="L525" t="str">
        <f t="shared" si="12"/>
        <v>Equal</v>
      </c>
    </row>
    <row r="526" spans="1:12" x14ac:dyDescent="0.25">
      <c r="A526" t="s">
        <v>12</v>
      </c>
      <c r="B526" t="s">
        <v>874</v>
      </c>
      <c r="C526" t="s">
        <v>875</v>
      </c>
      <c r="D526" t="s">
        <v>15</v>
      </c>
      <c r="E526">
        <v>1554</v>
      </c>
      <c r="F526">
        <v>6</v>
      </c>
      <c r="G526">
        <v>6</v>
      </c>
      <c r="H526">
        <v>6</v>
      </c>
      <c r="I526" t="s">
        <v>31</v>
      </c>
      <c r="J526" t="s">
        <v>88</v>
      </c>
      <c r="K526" t="s">
        <v>31</v>
      </c>
      <c r="L526" t="str">
        <f t="shared" si="12"/>
        <v>Equal</v>
      </c>
    </row>
    <row r="527" spans="1:12" x14ac:dyDescent="0.25">
      <c r="A527" t="s">
        <v>12</v>
      </c>
      <c r="B527">
        <v>506603</v>
      </c>
      <c r="C527" t="s">
        <v>876</v>
      </c>
      <c r="D527" t="s">
        <v>15</v>
      </c>
      <c r="E527">
        <v>519</v>
      </c>
      <c r="F527">
        <v>6</v>
      </c>
      <c r="G527">
        <v>6</v>
      </c>
      <c r="H527">
        <v>6</v>
      </c>
      <c r="I527" t="s">
        <v>16</v>
      </c>
      <c r="J527" t="s">
        <v>20</v>
      </c>
      <c r="K527" t="s">
        <v>21</v>
      </c>
      <c r="L527" t="str">
        <f t="shared" si="12"/>
        <v>Equal</v>
      </c>
    </row>
    <row r="528" spans="1:12" x14ac:dyDescent="0.25">
      <c r="A528" t="s">
        <v>12</v>
      </c>
      <c r="B528" t="s">
        <v>877</v>
      </c>
      <c r="C528" t="s">
        <v>878</v>
      </c>
      <c r="D528" t="s">
        <v>15</v>
      </c>
      <c r="E528">
        <v>579</v>
      </c>
      <c r="F528">
        <v>6</v>
      </c>
      <c r="G528">
        <v>6</v>
      </c>
      <c r="H528">
        <v>6</v>
      </c>
      <c r="I528" t="s">
        <v>16</v>
      </c>
      <c r="J528" t="s">
        <v>727</v>
      </c>
      <c r="K528" t="s">
        <v>18</v>
      </c>
      <c r="L528" t="str">
        <f t="shared" si="12"/>
        <v>Equal</v>
      </c>
    </row>
    <row r="529" spans="1:12" x14ac:dyDescent="0.25">
      <c r="A529" t="s">
        <v>12</v>
      </c>
      <c r="B529">
        <v>526617</v>
      </c>
      <c r="C529" t="s">
        <v>879</v>
      </c>
      <c r="D529" t="s">
        <v>15</v>
      </c>
      <c r="E529">
        <v>206</v>
      </c>
      <c r="F529">
        <v>6</v>
      </c>
      <c r="G529">
        <v>6</v>
      </c>
      <c r="H529">
        <v>6</v>
      </c>
      <c r="I529" t="s">
        <v>28</v>
      </c>
      <c r="J529" t="s">
        <v>82</v>
      </c>
      <c r="K529" t="s">
        <v>28</v>
      </c>
      <c r="L529" t="str">
        <f t="shared" si="12"/>
        <v>Equal</v>
      </c>
    </row>
    <row r="530" spans="1:12" x14ac:dyDescent="0.25">
      <c r="A530" t="s">
        <v>12</v>
      </c>
      <c r="B530" t="s">
        <v>880</v>
      </c>
      <c r="C530" t="s">
        <v>881</v>
      </c>
      <c r="D530" t="s">
        <v>15</v>
      </c>
      <c r="E530">
        <v>1088</v>
      </c>
      <c r="F530">
        <v>6</v>
      </c>
      <c r="G530">
        <v>6</v>
      </c>
      <c r="H530">
        <v>6</v>
      </c>
      <c r="I530" t="s">
        <v>28</v>
      </c>
      <c r="J530" t="s">
        <v>82</v>
      </c>
      <c r="K530" t="s">
        <v>28</v>
      </c>
      <c r="L530" t="str">
        <f t="shared" si="12"/>
        <v>Equal</v>
      </c>
    </row>
    <row r="531" spans="1:12" x14ac:dyDescent="0.25">
      <c r="A531" t="s">
        <v>12</v>
      </c>
      <c r="B531" t="s">
        <v>882</v>
      </c>
      <c r="C531" t="s">
        <v>883</v>
      </c>
      <c r="D531" t="s">
        <v>15</v>
      </c>
      <c r="E531">
        <v>188</v>
      </c>
      <c r="F531">
        <v>6</v>
      </c>
      <c r="G531">
        <v>6</v>
      </c>
      <c r="H531">
        <v>6</v>
      </c>
      <c r="I531" t="s">
        <v>28</v>
      </c>
      <c r="J531" t="s">
        <v>82</v>
      </c>
      <c r="K531" t="s">
        <v>28</v>
      </c>
      <c r="L531" t="str">
        <f t="shared" si="12"/>
        <v>Equal</v>
      </c>
    </row>
    <row r="532" spans="1:12" x14ac:dyDescent="0.25">
      <c r="A532" t="s">
        <v>12</v>
      </c>
      <c r="B532" t="s">
        <v>884</v>
      </c>
      <c r="C532" t="s">
        <v>885</v>
      </c>
      <c r="D532" t="s">
        <v>15</v>
      </c>
      <c r="E532">
        <v>272</v>
      </c>
      <c r="F532">
        <v>6</v>
      </c>
      <c r="G532">
        <v>6</v>
      </c>
      <c r="H532">
        <v>6</v>
      </c>
      <c r="I532" t="s">
        <v>16</v>
      </c>
      <c r="J532" t="s">
        <v>20</v>
      </c>
      <c r="K532" t="s">
        <v>21</v>
      </c>
      <c r="L532" t="str">
        <f t="shared" si="12"/>
        <v>Equal</v>
      </c>
    </row>
    <row r="533" spans="1:12" x14ac:dyDescent="0.25">
      <c r="A533" t="s">
        <v>12</v>
      </c>
      <c r="B533" t="s">
        <v>886</v>
      </c>
      <c r="C533" t="s">
        <v>887</v>
      </c>
      <c r="D533" t="s">
        <v>15</v>
      </c>
      <c r="E533">
        <v>1536</v>
      </c>
      <c r="F533">
        <v>6</v>
      </c>
      <c r="G533">
        <v>6</v>
      </c>
      <c r="H533">
        <v>6</v>
      </c>
      <c r="I533" t="s">
        <v>16</v>
      </c>
      <c r="J533" t="s">
        <v>727</v>
      </c>
      <c r="K533" t="s">
        <v>18</v>
      </c>
      <c r="L533" t="str">
        <f t="shared" si="12"/>
        <v>Equal</v>
      </c>
    </row>
    <row r="534" spans="1:12" x14ac:dyDescent="0.25">
      <c r="A534" t="s">
        <v>12</v>
      </c>
      <c r="B534" t="s">
        <v>888</v>
      </c>
      <c r="C534" t="s">
        <v>889</v>
      </c>
      <c r="D534" t="s">
        <v>15</v>
      </c>
      <c r="E534">
        <v>1524</v>
      </c>
      <c r="F534">
        <v>6</v>
      </c>
      <c r="G534">
        <v>6</v>
      </c>
      <c r="H534">
        <v>6</v>
      </c>
      <c r="I534" t="s">
        <v>16</v>
      </c>
      <c r="J534" t="s">
        <v>85</v>
      </c>
      <c r="K534" t="s">
        <v>21</v>
      </c>
      <c r="L534" t="str">
        <f t="shared" si="12"/>
        <v>Equal</v>
      </c>
    </row>
    <row r="535" spans="1:12" x14ac:dyDescent="0.25">
      <c r="A535" t="s">
        <v>12</v>
      </c>
      <c r="B535">
        <v>588915</v>
      </c>
      <c r="C535" t="s">
        <v>890</v>
      </c>
      <c r="D535" t="s">
        <v>15</v>
      </c>
      <c r="E535">
        <v>258</v>
      </c>
      <c r="F535">
        <v>6</v>
      </c>
      <c r="G535">
        <v>6</v>
      </c>
      <c r="H535">
        <v>6</v>
      </c>
      <c r="I535" t="s">
        <v>31</v>
      </c>
      <c r="J535" t="s">
        <v>388</v>
      </c>
      <c r="K535" t="s">
        <v>31</v>
      </c>
      <c r="L535" t="str">
        <f t="shared" si="12"/>
        <v>Equal</v>
      </c>
    </row>
    <row r="536" spans="1:12" x14ac:dyDescent="0.25">
      <c r="A536" t="s">
        <v>12</v>
      </c>
      <c r="B536" t="s">
        <v>891</v>
      </c>
      <c r="C536" t="s">
        <v>47</v>
      </c>
      <c r="D536" t="s">
        <v>15</v>
      </c>
      <c r="E536">
        <v>1356</v>
      </c>
      <c r="F536">
        <v>6</v>
      </c>
      <c r="G536">
        <v>6</v>
      </c>
      <c r="H536">
        <v>6</v>
      </c>
      <c r="I536" t="s">
        <v>16</v>
      </c>
      <c r="J536" t="s">
        <v>727</v>
      </c>
      <c r="K536" t="s">
        <v>18</v>
      </c>
      <c r="L536" t="str">
        <f t="shared" si="12"/>
        <v>Equal</v>
      </c>
    </row>
    <row r="537" spans="1:12" x14ac:dyDescent="0.25">
      <c r="A537" t="s">
        <v>12</v>
      </c>
      <c r="B537" t="s">
        <v>892</v>
      </c>
      <c r="C537" t="s">
        <v>47</v>
      </c>
      <c r="D537" t="s">
        <v>15</v>
      </c>
      <c r="E537">
        <v>287</v>
      </c>
      <c r="F537">
        <v>6</v>
      </c>
      <c r="G537">
        <v>6</v>
      </c>
      <c r="H537">
        <v>6</v>
      </c>
      <c r="I537" t="s">
        <v>16</v>
      </c>
      <c r="J537" t="s">
        <v>727</v>
      </c>
      <c r="K537" t="s">
        <v>18</v>
      </c>
      <c r="L537" t="str">
        <f t="shared" si="12"/>
        <v>Equal</v>
      </c>
    </row>
    <row r="538" spans="1:12" x14ac:dyDescent="0.25">
      <c r="A538" t="s">
        <v>12</v>
      </c>
      <c r="B538" t="s">
        <v>893</v>
      </c>
      <c r="C538" t="s">
        <v>894</v>
      </c>
      <c r="D538" t="s">
        <v>15</v>
      </c>
      <c r="E538">
        <v>1041</v>
      </c>
      <c r="F538">
        <v>6</v>
      </c>
      <c r="G538">
        <v>6</v>
      </c>
      <c r="H538">
        <v>6</v>
      </c>
      <c r="I538" t="s">
        <v>28</v>
      </c>
      <c r="J538" t="s">
        <v>82</v>
      </c>
      <c r="K538" t="s">
        <v>28</v>
      </c>
      <c r="L538" t="str">
        <f t="shared" si="12"/>
        <v>Equal</v>
      </c>
    </row>
    <row r="539" spans="1:12" x14ac:dyDescent="0.25">
      <c r="A539" t="s">
        <v>12</v>
      </c>
      <c r="B539">
        <v>1085587</v>
      </c>
      <c r="C539" t="s">
        <v>895</v>
      </c>
      <c r="D539" t="s">
        <v>15</v>
      </c>
      <c r="E539">
        <v>734</v>
      </c>
      <c r="F539">
        <v>6</v>
      </c>
      <c r="G539">
        <v>6</v>
      </c>
      <c r="H539">
        <v>6</v>
      </c>
      <c r="I539" t="s">
        <v>16</v>
      </c>
      <c r="J539" t="s">
        <v>20</v>
      </c>
      <c r="K539" t="s">
        <v>21</v>
      </c>
      <c r="L539" t="str">
        <f t="shared" si="12"/>
        <v>Equal</v>
      </c>
    </row>
    <row r="540" spans="1:12" x14ac:dyDescent="0.25">
      <c r="A540" t="s">
        <v>12</v>
      </c>
      <c r="B540" t="s">
        <v>896</v>
      </c>
      <c r="C540" t="s">
        <v>47</v>
      </c>
      <c r="D540" t="s">
        <v>15</v>
      </c>
      <c r="E540">
        <v>284</v>
      </c>
      <c r="F540">
        <v>6</v>
      </c>
      <c r="G540">
        <v>6</v>
      </c>
      <c r="H540">
        <v>6</v>
      </c>
      <c r="I540" t="s">
        <v>16</v>
      </c>
      <c r="J540" t="s">
        <v>727</v>
      </c>
      <c r="K540" t="s">
        <v>18</v>
      </c>
      <c r="L540" t="str">
        <f t="shared" si="12"/>
        <v>Equal</v>
      </c>
    </row>
    <row r="541" spans="1:12" x14ac:dyDescent="0.25">
      <c r="A541" t="s">
        <v>12</v>
      </c>
      <c r="B541">
        <v>900442</v>
      </c>
      <c r="C541" t="s">
        <v>897</v>
      </c>
      <c r="D541" t="s">
        <v>15</v>
      </c>
      <c r="E541">
        <v>270</v>
      </c>
      <c r="F541">
        <v>6</v>
      </c>
      <c r="G541">
        <v>6</v>
      </c>
      <c r="H541">
        <v>6</v>
      </c>
      <c r="I541" t="s">
        <v>28</v>
      </c>
      <c r="J541" t="s">
        <v>82</v>
      </c>
      <c r="K541" t="s">
        <v>28</v>
      </c>
      <c r="L541" t="str">
        <f t="shared" si="12"/>
        <v>Equal</v>
      </c>
    </row>
    <row r="542" spans="1:12" x14ac:dyDescent="0.25">
      <c r="A542" t="s">
        <v>12</v>
      </c>
      <c r="B542" t="s">
        <v>898</v>
      </c>
      <c r="C542" t="s">
        <v>47</v>
      </c>
      <c r="D542" t="s">
        <v>15</v>
      </c>
      <c r="E542">
        <v>920</v>
      </c>
      <c r="F542">
        <v>6</v>
      </c>
      <c r="G542">
        <v>6</v>
      </c>
      <c r="H542">
        <v>6</v>
      </c>
      <c r="I542" t="s">
        <v>16</v>
      </c>
      <c r="J542" t="s">
        <v>727</v>
      </c>
      <c r="K542" t="s">
        <v>18</v>
      </c>
      <c r="L542" t="str">
        <f t="shared" si="12"/>
        <v>Equal</v>
      </c>
    </row>
    <row r="543" spans="1:12" x14ac:dyDescent="0.25">
      <c r="A543" t="s">
        <v>12</v>
      </c>
      <c r="B543" t="s">
        <v>899</v>
      </c>
      <c r="C543" t="s">
        <v>900</v>
      </c>
      <c r="D543" t="s">
        <v>15</v>
      </c>
      <c r="E543">
        <v>973</v>
      </c>
      <c r="F543">
        <v>6</v>
      </c>
      <c r="G543">
        <v>6</v>
      </c>
      <c r="H543">
        <v>6</v>
      </c>
      <c r="I543" t="s">
        <v>16</v>
      </c>
      <c r="J543" t="s">
        <v>265</v>
      </c>
      <c r="K543" t="s">
        <v>21</v>
      </c>
      <c r="L543" t="str">
        <f t="shared" si="12"/>
        <v>Equal</v>
      </c>
    </row>
    <row r="544" spans="1:12" x14ac:dyDescent="0.25">
      <c r="A544" t="s">
        <v>12</v>
      </c>
      <c r="B544" t="s">
        <v>901</v>
      </c>
      <c r="C544" t="s">
        <v>902</v>
      </c>
      <c r="D544" t="s">
        <v>15</v>
      </c>
      <c r="E544">
        <v>1195</v>
      </c>
      <c r="F544">
        <v>6</v>
      </c>
      <c r="G544">
        <v>6</v>
      </c>
      <c r="H544">
        <v>6</v>
      </c>
      <c r="I544" t="s">
        <v>31</v>
      </c>
      <c r="J544" t="s">
        <v>388</v>
      </c>
      <c r="K544" t="s">
        <v>31</v>
      </c>
      <c r="L544" t="str">
        <f t="shared" si="12"/>
        <v>Equal</v>
      </c>
    </row>
    <row r="545" spans="1:12" x14ac:dyDescent="0.25">
      <c r="A545" t="s">
        <v>12</v>
      </c>
      <c r="B545">
        <v>669474</v>
      </c>
      <c r="C545" t="s">
        <v>903</v>
      </c>
      <c r="D545" t="s">
        <v>15</v>
      </c>
      <c r="E545">
        <v>452</v>
      </c>
      <c r="F545">
        <v>6</v>
      </c>
      <c r="G545">
        <v>6</v>
      </c>
      <c r="H545">
        <v>6</v>
      </c>
      <c r="I545" t="s">
        <v>16</v>
      </c>
      <c r="J545" t="s">
        <v>36</v>
      </c>
      <c r="K545" t="s">
        <v>21</v>
      </c>
      <c r="L545" t="str">
        <f t="shared" si="12"/>
        <v>Equal</v>
      </c>
    </row>
    <row r="546" spans="1:12" x14ac:dyDescent="0.25">
      <c r="A546" t="s">
        <v>12</v>
      </c>
      <c r="B546" t="s">
        <v>904</v>
      </c>
      <c r="C546" t="s">
        <v>47</v>
      </c>
      <c r="D546" t="s">
        <v>15</v>
      </c>
      <c r="E546">
        <v>838</v>
      </c>
      <c r="F546">
        <v>6</v>
      </c>
      <c r="G546">
        <v>6</v>
      </c>
      <c r="H546">
        <v>6</v>
      </c>
      <c r="I546" t="s">
        <v>16</v>
      </c>
      <c r="J546" t="s">
        <v>727</v>
      </c>
      <c r="K546" t="s">
        <v>18</v>
      </c>
      <c r="L546" t="str">
        <f t="shared" si="12"/>
        <v>Equal</v>
      </c>
    </row>
    <row r="547" spans="1:12" x14ac:dyDescent="0.25">
      <c r="A547" t="s">
        <v>12</v>
      </c>
      <c r="B547" t="s">
        <v>905</v>
      </c>
      <c r="C547" t="s">
        <v>906</v>
      </c>
      <c r="D547" t="s">
        <v>15</v>
      </c>
      <c r="E547">
        <v>1514</v>
      </c>
      <c r="F547">
        <v>21</v>
      </c>
      <c r="G547">
        <v>6</v>
      </c>
      <c r="H547">
        <v>6</v>
      </c>
      <c r="I547" t="s">
        <v>16</v>
      </c>
      <c r="J547" t="s">
        <v>36</v>
      </c>
      <c r="K547" t="s">
        <v>21</v>
      </c>
      <c r="L547" t="str">
        <f t="shared" si="12"/>
        <v>Baseline</v>
      </c>
    </row>
    <row r="548" spans="1:12" x14ac:dyDescent="0.25">
      <c r="A548" t="s">
        <v>12</v>
      </c>
      <c r="B548" t="s">
        <v>907</v>
      </c>
      <c r="C548" t="s">
        <v>908</v>
      </c>
      <c r="D548" t="s">
        <v>99</v>
      </c>
      <c r="E548">
        <v>1695</v>
      </c>
      <c r="F548">
        <v>6</v>
      </c>
      <c r="G548">
        <v>6</v>
      </c>
      <c r="H548">
        <v>6</v>
      </c>
      <c r="I548" t="s">
        <v>28</v>
      </c>
      <c r="J548" t="s">
        <v>82</v>
      </c>
      <c r="K548" t="s">
        <v>28</v>
      </c>
      <c r="L548" t="str">
        <f t="shared" si="12"/>
        <v>Equal</v>
      </c>
    </row>
    <row r="549" spans="1:12" x14ac:dyDescent="0.25">
      <c r="A549" t="s">
        <v>12</v>
      </c>
      <c r="B549">
        <v>660197</v>
      </c>
      <c r="C549" t="s">
        <v>909</v>
      </c>
      <c r="D549" t="s">
        <v>15</v>
      </c>
      <c r="E549">
        <v>809</v>
      </c>
      <c r="F549">
        <v>6</v>
      </c>
      <c r="G549">
        <v>6</v>
      </c>
      <c r="H549">
        <v>6</v>
      </c>
      <c r="I549" t="s">
        <v>16</v>
      </c>
      <c r="J549" t="s">
        <v>221</v>
      </c>
      <c r="K549" t="s">
        <v>21</v>
      </c>
      <c r="L549" t="str">
        <f t="shared" si="12"/>
        <v>Equal</v>
      </c>
    </row>
    <row r="550" spans="1:12" x14ac:dyDescent="0.25">
      <c r="A550" t="s">
        <v>12</v>
      </c>
      <c r="B550" t="s">
        <v>910</v>
      </c>
      <c r="C550" t="s">
        <v>911</v>
      </c>
      <c r="D550" t="s">
        <v>15</v>
      </c>
      <c r="E550">
        <v>106</v>
      </c>
      <c r="F550">
        <v>6</v>
      </c>
      <c r="G550">
        <v>6</v>
      </c>
      <c r="H550">
        <v>6</v>
      </c>
      <c r="I550" t="s">
        <v>16</v>
      </c>
      <c r="J550" t="s">
        <v>20</v>
      </c>
      <c r="K550" t="s">
        <v>21</v>
      </c>
      <c r="L550" t="str">
        <f t="shared" si="12"/>
        <v>Equal</v>
      </c>
    </row>
    <row r="551" spans="1:12" x14ac:dyDescent="0.25">
      <c r="A551" t="s">
        <v>12</v>
      </c>
      <c r="B551" t="s">
        <v>912</v>
      </c>
      <c r="C551" t="s">
        <v>47</v>
      </c>
      <c r="D551" t="s">
        <v>15</v>
      </c>
      <c r="E551">
        <v>154</v>
      </c>
      <c r="F551">
        <v>6</v>
      </c>
      <c r="G551">
        <v>6</v>
      </c>
      <c r="H551">
        <v>6</v>
      </c>
      <c r="I551" t="s">
        <v>16</v>
      </c>
      <c r="J551" t="s">
        <v>727</v>
      </c>
      <c r="K551" t="s">
        <v>18</v>
      </c>
      <c r="L551" t="str">
        <f t="shared" si="12"/>
        <v>Equal</v>
      </c>
    </row>
    <row r="552" spans="1:12" x14ac:dyDescent="0.25">
      <c r="A552" t="s">
        <v>12</v>
      </c>
      <c r="B552">
        <v>905161</v>
      </c>
      <c r="C552" t="s">
        <v>913</v>
      </c>
      <c r="D552" t="s">
        <v>15</v>
      </c>
      <c r="E552">
        <v>811</v>
      </c>
      <c r="F552">
        <v>6</v>
      </c>
      <c r="G552">
        <v>6</v>
      </c>
      <c r="H552">
        <v>6</v>
      </c>
      <c r="I552" t="s">
        <v>28</v>
      </c>
      <c r="J552" t="s">
        <v>190</v>
      </c>
      <c r="K552" t="s">
        <v>28</v>
      </c>
      <c r="L552" t="str">
        <f t="shared" si="12"/>
        <v>Equal</v>
      </c>
    </row>
    <row r="553" spans="1:12" x14ac:dyDescent="0.25">
      <c r="A553" t="s">
        <v>12</v>
      </c>
      <c r="B553">
        <v>1189862</v>
      </c>
      <c r="C553" t="s">
        <v>914</v>
      </c>
      <c r="D553" t="s">
        <v>15</v>
      </c>
      <c r="E553">
        <v>1585</v>
      </c>
      <c r="F553">
        <v>6</v>
      </c>
      <c r="G553">
        <v>6</v>
      </c>
      <c r="H553">
        <v>6</v>
      </c>
      <c r="I553" t="s">
        <v>29</v>
      </c>
      <c r="J553" t="s">
        <v>93</v>
      </c>
      <c r="K553" t="s">
        <v>29</v>
      </c>
      <c r="L553" t="str">
        <f t="shared" si="12"/>
        <v>Equal</v>
      </c>
    </row>
    <row r="554" spans="1:12" x14ac:dyDescent="0.25">
      <c r="A554" t="s">
        <v>12</v>
      </c>
      <c r="B554" t="s">
        <v>915</v>
      </c>
      <c r="C554" t="s">
        <v>916</v>
      </c>
      <c r="D554" t="s">
        <v>15</v>
      </c>
      <c r="E554">
        <v>38</v>
      </c>
      <c r="F554">
        <v>6</v>
      </c>
      <c r="G554">
        <v>6</v>
      </c>
      <c r="H554">
        <v>6</v>
      </c>
      <c r="I554" t="s">
        <v>29</v>
      </c>
      <c r="J554" t="s">
        <v>71</v>
      </c>
      <c r="K554" t="s">
        <v>29</v>
      </c>
      <c r="L554" t="str">
        <f t="shared" si="12"/>
        <v>Equal</v>
      </c>
    </row>
    <row r="555" spans="1:12" x14ac:dyDescent="0.25">
      <c r="A555" t="s">
        <v>12</v>
      </c>
      <c r="B555" t="s">
        <v>917</v>
      </c>
      <c r="C555" t="s">
        <v>47</v>
      </c>
      <c r="D555" t="s">
        <v>15</v>
      </c>
      <c r="E555">
        <v>1337</v>
      </c>
      <c r="F555">
        <v>6</v>
      </c>
      <c r="G555">
        <v>6</v>
      </c>
      <c r="H555">
        <v>6</v>
      </c>
      <c r="I555" t="s">
        <v>16</v>
      </c>
      <c r="J555" t="s">
        <v>727</v>
      </c>
      <c r="K555" t="s">
        <v>18</v>
      </c>
      <c r="L555" t="str">
        <f t="shared" si="12"/>
        <v>Equal</v>
      </c>
    </row>
    <row r="556" spans="1:12" x14ac:dyDescent="0.25">
      <c r="A556" t="s">
        <v>12</v>
      </c>
      <c r="B556">
        <v>1060268</v>
      </c>
      <c r="C556" t="s">
        <v>918</v>
      </c>
      <c r="D556" t="s">
        <v>15</v>
      </c>
      <c r="E556">
        <v>542</v>
      </c>
      <c r="F556">
        <v>20</v>
      </c>
      <c r="G556">
        <v>13</v>
      </c>
      <c r="H556">
        <v>13</v>
      </c>
      <c r="I556" t="s">
        <v>16</v>
      </c>
      <c r="J556" t="s">
        <v>727</v>
      </c>
      <c r="K556" t="s">
        <v>18</v>
      </c>
      <c r="L556" t="str">
        <f t="shared" si="12"/>
        <v>Baseline</v>
      </c>
    </row>
    <row r="557" spans="1:12" x14ac:dyDescent="0.25">
      <c r="A557" t="s">
        <v>12</v>
      </c>
      <c r="B557">
        <v>1268386</v>
      </c>
      <c r="C557" t="s">
        <v>919</v>
      </c>
      <c r="D557" t="s">
        <v>15</v>
      </c>
      <c r="E557">
        <v>495</v>
      </c>
      <c r="F557">
        <v>6</v>
      </c>
      <c r="G557">
        <v>6</v>
      </c>
      <c r="H557">
        <v>6</v>
      </c>
      <c r="I557" t="s">
        <v>29</v>
      </c>
      <c r="J557" t="s">
        <v>45</v>
      </c>
      <c r="K557" t="s">
        <v>29</v>
      </c>
      <c r="L557" t="str">
        <f t="shared" si="12"/>
        <v>Equal</v>
      </c>
    </row>
    <row r="558" spans="1:12" x14ac:dyDescent="0.25">
      <c r="A558" t="s">
        <v>12</v>
      </c>
      <c r="B558" t="s">
        <v>920</v>
      </c>
      <c r="C558" t="s">
        <v>921</v>
      </c>
      <c r="D558" t="s">
        <v>15</v>
      </c>
      <c r="E558">
        <v>863</v>
      </c>
      <c r="F558">
        <v>6</v>
      </c>
      <c r="G558">
        <v>6</v>
      </c>
      <c r="H558">
        <v>6</v>
      </c>
      <c r="I558" t="s">
        <v>16</v>
      </c>
      <c r="J558" t="s">
        <v>52</v>
      </c>
      <c r="K558" t="s">
        <v>21</v>
      </c>
      <c r="L558" t="str">
        <f t="shared" si="12"/>
        <v>Equal</v>
      </c>
    </row>
    <row r="559" spans="1:12" x14ac:dyDescent="0.25">
      <c r="A559" t="s">
        <v>12</v>
      </c>
      <c r="B559">
        <v>545739</v>
      </c>
      <c r="C559" t="s">
        <v>922</v>
      </c>
      <c r="D559" t="s">
        <v>15</v>
      </c>
      <c r="E559">
        <v>895</v>
      </c>
      <c r="F559">
        <v>50</v>
      </c>
      <c r="G559">
        <v>50</v>
      </c>
      <c r="H559">
        <v>50</v>
      </c>
      <c r="I559" t="s">
        <v>16</v>
      </c>
      <c r="J559" t="s">
        <v>727</v>
      </c>
      <c r="K559" t="s">
        <v>18</v>
      </c>
      <c r="L559" t="str">
        <f t="shared" si="12"/>
        <v>Equal</v>
      </c>
    </row>
    <row r="560" spans="1:12" x14ac:dyDescent="0.25">
      <c r="A560" t="s">
        <v>12</v>
      </c>
      <c r="B560" t="s">
        <v>923</v>
      </c>
      <c r="C560" t="s">
        <v>924</v>
      </c>
      <c r="D560" t="s">
        <v>15</v>
      </c>
      <c r="E560">
        <v>54</v>
      </c>
      <c r="F560">
        <v>6</v>
      </c>
      <c r="G560">
        <v>6</v>
      </c>
      <c r="H560">
        <v>6</v>
      </c>
      <c r="I560" t="s">
        <v>29</v>
      </c>
      <c r="J560" t="s">
        <v>71</v>
      </c>
      <c r="K560" t="s">
        <v>29</v>
      </c>
      <c r="L560" t="str">
        <f t="shared" si="12"/>
        <v>Equal</v>
      </c>
    </row>
    <row r="561" spans="1:12" x14ac:dyDescent="0.25">
      <c r="A561" t="s">
        <v>12</v>
      </c>
      <c r="B561">
        <v>664173</v>
      </c>
      <c r="C561" t="s">
        <v>925</v>
      </c>
      <c r="D561" t="s">
        <v>15</v>
      </c>
      <c r="E561">
        <v>775</v>
      </c>
      <c r="F561">
        <v>6</v>
      </c>
      <c r="G561">
        <v>6</v>
      </c>
      <c r="H561">
        <v>6</v>
      </c>
      <c r="I561" t="s">
        <v>28</v>
      </c>
      <c r="J561" t="s">
        <v>190</v>
      </c>
      <c r="K561" t="s">
        <v>28</v>
      </c>
      <c r="L561" t="str">
        <f t="shared" si="12"/>
        <v>Equal</v>
      </c>
    </row>
    <row r="562" spans="1:12" x14ac:dyDescent="0.25">
      <c r="A562" t="s">
        <v>12</v>
      </c>
      <c r="B562" t="s">
        <v>926</v>
      </c>
      <c r="C562" t="s">
        <v>927</v>
      </c>
      <c r="D562" t="s">
        <v>15</v>
      </c>
      <c r="E562">
        <v>1507</v>
      </c>
      <c r="F562">
        <v>6</v>
      </c>
      <c r="G562">
        <v>6</v>
      </c>
      <c r="H562">
        <v>6</v>
      </c>
      <c r="I562" t="s">
        <v>31</v>
      </c>
      <c r="J562" t="s">
        <v>57</v>
      </c>
      <c r="K562" t="s">
        <v>31</v>
      </c>
      <c r="L562" t="str">
        <f t="shared" si="12"/>
        <v>Equal</v>
      </c>
    </row>
    <row r="563" spans="1:12" x14ac:dyDescent="0.25">
      <c r="A563" t="s">
        <v>12</v>
      </c>
      <c r="B563" t="s">
        <v>928</v>
      </c>
      <c r="C563" t="s">
        <v>929</v>
      </c>
      <c r="D563" t="s">
        <v>15</v>
      </c>
      <c r="E563">
        <v>694</v>
      </c>
      <c r="F563">
        <v>6</v>
      </c>
      <c r="G563">
        <v>6</v>
      </c>
      <c r="H563">
        <v>6</v>
      </c>
      <c r="I563" t="s">
        <v>29</v>
      </c>
      <c r="J563" t="s">
        <v>45</v>
      </c>
      <c r="K563" t="s">
        <v>29</v>
      </c>
      <c r="L563" t="str">
        <f t="shared" si="12"/>
        <v>Equal</v>
      </c>
    </row>
    <row r="564" spans="1:12" x14ac:dyDescent="0.25">
      <c r="A564" t="s">
        <v>12</v>
      </c>
      <c r="B564">
        <v>1199534</v>
      </c>
      <c r="C564" t="s">
        <v>930</v>
      </c>
      <c r="D564" t="s">
        <v>15</v>
      </c>
      <c r="E564">
        <v>1430</v>
      </c>
      <c r="F564">
        <v>6</v>
      </c>
      <c r="G564">
        <v>6</v>
      </c>
      <c r="H564">
        <v>6</v>
      </c>
      <c r="I564" t="s">
        <v>211</v>
      </c>
      <c r="J564" t="s">
        <v>232</v>
      </c>
      <c r="K564" t="s">
        <v>32</v>
      </c>
      <c r="L564" t="str">
        <f t="shared" si="12"/>
        <v>Equal</v>
      </c>
    </row>
    <row r="565" spans="1:12" x14ac:dyDescent="0.25">
      <c r="A565" t="s">
        <v>12</v>
      </c>
      <c r="B565">
        <v>1172875</v>
      </c>
      <c r="C565" t="s">
        <v>931</v>
      </c>
      <c r="D565" t="s">
        <v>15</v>
      </c>
      <c r="E565">
        <v>787</v>
      </c>
      <c r="F565">
        <v>6</v>
      </c>
      <c r="G565">
        <v>6</v>
      </c>
      <c r="H565">
        <v>6</v>
      </c>
      <c r="I565" t="s">
        <v>29</v>
      </c>
      <c r="J565" t="s">
        <v>45</v>
      </c>
      <c r="K565" t="s">
        <v>29</v>
      </c>
      <c r="L565" t="str">
        <f t="shared" si="12"/>
        <v>Equal</v>
      </c>
    </row>
    <row r="566" spans="1:12" x14ac:dyDescent="0.25">
      <c r="A566" t="s">
        <v>12</v>
      </c>
      <c r="B566">
        <v>537382</v>
      </c>
      <c r="C566" t="s">
        <v>932</v>
      </c>
      <c r="D566" t="s">
        <v>15</v>
      </c>
      <c r="E566">
        <v>936</v>
      </c>
      <c r="F566">
        <v>6</v>
      </c>
      <c r="G566">
        <v>6</v>
      </c>
      <c r="H566">
        <v>6</v>
      </c>
      <c r="I566" t="s">
        <v>29</v>
      </c>
      <c r="J566" t="s">
        <v>62</v>
      </c>
      <c r="K566" t="s">
        <v>29</v>
      </c>
      <c r="L566" t="str">
        <f t="shared" si="12"/>
        <v>Equal</v>
      </c>
    </row>
    <row r="567" spans="1:12" x14ac:dyDescent="0.25">
      <c r="A567" t="s">
        <v>12</v>
      </c>
      <c r="B567" t="s">
        <v>933</v>
      </c>
      <c r="C567" t="s">
        <v>934</v>
      </c>
      <c r="D567" t="s">
        <v>15</v>
      </c>
      <c r="E567">
        <v>1560</v>
      </c>
      <c r="F567">
        <v>6</v>
      </c>
      <c r="G567">
        <v>6</v>
      </c>
      <c r="H567">
        <v>6</v>
      </c>
      <c r="I567" t="s">
        <v>31</v>
      </c>
      <c r="J567" t="s">
        <v>57</v>
      </c>
      <c r="K567" t="s">
        <v>31</v>
      </c>
      <c r="L567" t="str">
        <f t="shared" si="12"/>
        <v>Equal</v>
      </c>
    </row>
    <row r="568" spans="1:12" x14ac:dyDescent="0.25">
      <c r="A568" t="s">
        <v>12</v>
      </c>
      <c r="B568" t="s">
        <v>935</v>
      </c>
      <c r="C568" t="s">
        <v>936</v>
      </c>
      <c r="D568" t="s">
        <v>15</v>
      </c>
      <c r="E568">
        <v>167</v>
      </c>
      <c r="F568">
        <v>6</v>
      </c>
      <c r="G568">
        <v>6</v>
      </c>
      <c r="H568">
        <v>6</v>
      </c>
      <c r="I568" t="s">
        <v>28</v>
      </c>
      <c r="J568" t="s">
        <v>82</v>
      </c>
      <c r="K568" t="s">
        <v>28</v>
      </c>
      <c r="L568" t="str">
        <f t="shared" si="12"/>
        <v>Equal</v>
      </c>
    </row>
    <row r="569" spans="1:12" x14ac:dyDescent="0.25">
      <c r="A569" t="s">
        <v>12</v>
      </c>
      <c r="B569" t="s">
        <v>937</v>
      </c>
      <c r="C569" t="s">
        <v>938</v>
      </c>
      <c r="D569" t="s">
        <v>15</v>
      </c>
      <c r="E569">
        <v>1226</v>
      </c>
      <c r="F569">
        <v>6</v>
      </c>
      <c r="G569">
        <v>6</v>
      </c>
      <c r="H569">
        <v>6</v>
      </c>
      <c r="I569" t="s">
        <v>16</v>
      </c>
      <c r="J569" t="s">
        <v>939</v>
      </c>
      <c r="K569" t="s">
        <v>18</v>
      </c>
      <c r="L569" t="str">
        <f t="shared" si="12"/>
        <v>Equal</v>
      </c>
    </row>
    <row r="570" spans="1:12" x14ac:dyDescent="0.25">
      <c r="A570" t="s">
        <v>12</v>
      </c>
      <c r="B570">
        <v>1252181</v>
      </c>
      <c r="C570" t="s">
        <v>940</v>
      </c>
      <c r="D570" t="s">
        <v>15</v>
      </c>
      <c r="E570">
        <v>999</v>
      </c>
      <c r="F570">
        <v>6</v>
      </c>
      <c r="G570">
        <v>6</v>
      </c>
      <c r="H570">
        <v>6</v>
      </c>
      <c r="I570" t="s">
        <v>31</v>
      </c>
      <c r="J570" t="s">
        <v>52</v>
      </c>
      <c r="K570" t="s">
        <v>21</v>
      </c>
      <c r="L570" t="str">
        <f t="shared" si="12"/>
        <v>Equal</v>
      </c>
    </row>
    <row r="571" spans="1:12" x14ac:dyDescent="0.25">
      <c r="A571" t="s">
        <v>12</v>
      </c>
      <c r="B571">
        <v>1065441</v>
      </c>
      <c r="C571" t="s">
        <v>941</v>
      </c>
      <c r="D571" t="s">
        <v>15</v>
      </c>
      <c r="E571">
        <v>1641</v>
      </c>
      <c r="F571">
        <v>6</v>
      </c>
      <c r="G571">
        <v>6</v>
      </c>
      <c r="H571">
        <v>6</v>
      </c>
      <c r="I571" t="s">
        <v>31</v>
      </c>
      <c r="J571" t="s">
        <v>57</v>
      </c>
      <c r="K571" t="s">
        <v>31</v>
      </c>
      <c r="L571" t="str">
        <f t="shared" si="12"/>
        <v>Equal</v>
      </c>
    </row>
    <row r="572" spans="1:12" x14ac:dyDescent="0.25">
      <c r="A572" t="s">
        <v>12</v>
      </c>
      <c r="B572" t="s">
        <v>942</v>
      </c>
      <c r="C572" t="s">
        <v>943</v>
      </c>
      <c r="D572" t="s">
        <v>15</v>
      </c>
      <c r="E572">
        <v>1002</v>
      </c>
      <c r="F572">
        <v>6</v>
      </c>
      <c r="G572">
        <v>6</v>
      </c>
      <c r="H572">
        <v>6</v>
      </c>
      <c r="I572" t="s">
        <v>29</v>
      </c>
      <c r="J572" t="s">
        <v>138</v>
      </c>
      <c r="K572" t="s">
        <v>29</v>
      </c>
      <c r="L572" t="str">
        <f t="shared" si="12"/>
        <v>Equal</v>
      </c>
    </row>
    <row r="573" spans="1:12" x14ac:dyDescent="0.25">
      <c r="A573" t="s">
        <v>12</v>
      </c>
      <c r="B573">
        <v>1266504</v>
      </c>
      <c r="C573" t="s">
        <v>944</v>
      </c>
      <c r="D573" t="s">
        <v>15</v>
      </c>
      <c r="E573">
        <v>1012</v>
      </c>
      <c r="F573">
        <v>36</v>
      </c>
      <c r="G573">
        <v>6</v>
      </c>
      <c r="H573">
        <v>6</v>
      </c>
      <c r="I573" t="s">
        <v>28</v>
      </c>
      <c r="J573" t="s">
        <v>82</v>
      </c>
      <c r="K573" t="s">
        <v>28</v>
      </c>
      <c r="L573" t="str">
        <f t="shared" si="12"/>
        <v>Baseline</v>
      </c>
    </row>
    <row r="574" spans="1:12" x14ac:dyDescent="0.25">
      <c r="A574" t="s">
        <v>12</v>
      </c>
      <c r="B574" t="s">
        <v>945</v>
      </c>
      <c r="C574" t="s">
        <v>946</v>
      </c>
      <c r="D574" t="s">
        <v>15</v>
      </c>
      <c r="E574">
        <v>416</v>
      </c>
      <c r="F574">
        <v>6</v>
      </c>
      <c r="G574">
        <v>6</v>
      </c>
      <c r="H574">
        <v>6</v>
      </c>
      <c r="I574" t="s">
        <v>16</v>
      </c>
      <c r="J574" t="s">
        <v>947</v>
      </c>
      <c r="K574" t="s">
        <v>18</v>
      </c>
      <c r="L574" t="str">
        <f t="shared" si="12"/>
        <v>Equal</v>
      </c>
    </row>
    <row r="575" spans="1:12" x14ac:dyDescent="0.25">
      <c r="A575" t="s">
        <v>12</v>
      </c>
      <c r="B575" t="s">
        <v>948</v>
      </c>
      <c r="C575" t="s">
        <v>949</v>
      </c>
      <c r="D575" t="s">
        <v>15</v>
      </c>
      <c r="E575">
        <v>1598</v>
      </c>
      <c r="F575">
        <v>6</v>
      </c>
      <c r="G575">
        <v>6</v>
      </c>
      <c r="H575">
        <v>6</v>
      </c>
      <c r="I575" t="s">
        <v>16</v>
      </c>
      <c r="J575" t="s">
        <v>947</v>
      </c>
      <c r="K575" t="s">
        <v>18</v>
      </c>
      <c r="L575" t="str">
        <f t="shared" si="12"/>
        <v>Equal</v>
      </c>
    </row>
    <row r="576" spans="1:12" x14ac:dyDescent="0.25">
      <c r="A576" t="s">
        <v>12</v>
      </c>
      <c r="B576" t="s">
        <v>950</v>
      </c>
      <c r="C576" t="s">
        <v>951</v>
      </c>
      <c r="D576" t="s">
        <v>15</v>
      </c>
      <c r="E576">
        <v>110</v>
      </c>
      <c r="F576">
        <v>6</v>
      </c>
      <c r="G576">
        <v>6</v>
      </c>
      <c r="H576">
        <v>6</v>
      </c>
      <c r="I576" t="s">
        <v>16</v>
      </c>
      <c r="J576" t="s">
        <v>947</v>
      </c>
      <c r="K576" t="s">
        <v>18</v>
      </c>
      <c r="L576" t="str">
        <f t="shared" si="12"/>
        <v>Equal</v>
      </c>
    </row>
    <row r="577" spans="1:12" x14ac:dyDescent="0.25">
      <c r="A577" t="s">
        <v>12</v>
      </c>
      <c r="B577">
        <v>1251738</v>
      </c>
      <c r="C577" t="s">
        <v>952</v>
      </c>
      <c r="D577" t="s">
        <v>15</v>
      </c>
      <c r="E577">
        <v>1479</v>
      </c>
      <c r="F577">
        <v>6</v>
      </c>
      <c r="G577">
        <v>6</v>
      </c>
      <c r="H577">
        <v>6</v>
      </c>
      <c r="I577" t="s">
        <v>16</v>
      </c>
      <c r="J577" t="s">
        <v>25</v>
      </c>
      <c r="K577" t="s">
        <v>26</v>
      </c>
      <c r="L577" t="str">
        <f t="shared" si="12"/>
        <v>Equal</v>
      </c>
    </row>
    <row r="578" spans="1:12" x14ac:dyDescent="0.25">
      <c r="A578" t="s">
        <v>12</v>
      </c>
      <c r="B578" t="s">
        <v>953</v>
      </c>
      <c r="C578" t="s">
        <v>954</v>
      </c>
      <c r="D578" t="s">
        <v>15</v>
      </c>
      <c r="E578">
        <v>20</v>
      </c>
      <c r="F578">
        <v>6</v>
      </c>
      <c r="G578">
        <v>6</v>
      </c>
      <c r="H578">
        <v>6</v>
      </c>
      <c r="I578" t="s">
        <v>16</v>
      </c>
      <c r="J578" t="s">
        <v>25</v>
      </c>
      <c r="K578" t="s">
        <v>26</v>
      </c>
      <c r="L578" t="str">
        <f t="shared" ref="L578:L641" si="13">IF(F578=G578, "Equal", IF(F578&gt;G578, "Baseline", "Vessel"))</f>
        <v>Equal</v>
      </c>
    </row>
    <row r="579" spans="1:12" x14ac:dyDescent="0.25">
      <c r="A579" t="s">
        <v>12</v>
      </c>
      <c r="B579" t="s">
        <v>955</v>
      </c>
      <c r="C579" t="s">
        <v>956</v>
      </c>
      <c r="D579" t="s">
        <v>15</v>
      </c>
      <c r="E579">
        <v>145</v>
      </c>
      <c r="F579">
        <v>6</v>
      </c>
      <c r="G579">
        <v>6</v>
      </c>
      <c r="H579">
        <v>6</v>
      </c>
      <c r="I579" t="s">
        <v>16</v>
      </c>
      <c r="J579" t="s">
        <v>947</v>
      </c>
      <c r="K579" t="s">
        <v>18</v>
      </c>
      <c r="L579" t="str">
        <f t="shared" si="13"/>
        <v>Equal</v>
      </c>
    </row>
    <row r="580" spans="1:12" x14ac:dyDescent="0.25">
      <c r="A580" t="s">
        <v>12</v>
      </c>
      <c r="B580" t="s">
        <v>957</v>
      </c>
      <c r="C580" t="s">
        <v>958</v>
      </c>
      <c r="D580" t="s">
        <v>15</v>
      </c>
      <c r="E580">
        <v>862</v>
      </c>
      <c r="F580">
        <v>6</v>
      </c>
      <c r="G580">
        <v>6</v>
      </c>
      <c r="H580">
        <v>6</v>
      </c>
      <c r="I580" t="s">
        <v>28</v>
      </c>
      <c r="J580" t="s">
        <v>82</v>
      </c>
      <c r="K580" t="s">
        <v>28</v>
      </c>
      <c r="L580" t="str">
        <f t="shared" si="13"/>
        <v>Equal</v>
      </c>
    </row>
    <row r="581" spans="1:12" x14ac:dyDescent="0.25">
      <c r="A581" t="s">
        <v>12</v>
      </c>
      <c r="B581" t="s">
        <v>959</v>
      </c>
      <c r="C581" t="s">
        <v>960</v>
      </c>
      <c r="D581" t="s">
        <v>15</v>
      </c>
      <c r="E581">
        <v>266</v>
      </c>
      <c r="F581">
        <v>6</v>
      </c>
      <c r="G581">
        <v>6</v>
      </c>
      <c r="H581">
        <v>6</v>
      </c>
      <c r="I581" t="s">
        <v>16</v>
      </c>
      <c r="J581" t="s">
        <v>947</v>
      </c>
      <c r="K581" t="s">
        <v>18</v>
      </c>
      <c r="L581" t="str">
        <f t="shared" si="13"/>
        <v>Equal</v>
      </c>
    </row>
    <row r="582" spans="1:12" x14ac:dyDescent="0.25">
      <c r="A582" t="s">
        <v>12</v>
      </c>
      <c r="B582" t="s">
        <v>961</v>
      </c>
      <c r="C582" t="s">
        <v>962</v>
      </c>
      <c r="D582" t="s">
        <v>15</v>
      </c>
      <c r="E582">
        <v>174</v>
      </c>
      <c r="F582">
        <v>6</v>
      </c>
      <c r="G582">
        <v>6</v>
      </c>
      <c r="H582">
        <v>6</v>
      </c>
      <c r="I582" t="s">
        <v>16</v>
      </c>
      <c r="J582" t="s">
        <v>85</v>
      </c>
      <c r="K582" t="s">
        <v>21</v>
      </c>
      <c r="L582" t="str">
        <f t="shared" si="13"/>
        <v>Equal</v>
      </c>
    </row>
    <row r="583" spans="1:12" x14ac:dyDescent="0.25">
      <c r="A583" t="s">
        <v>12</v>
      </c>
      <c r="B583">
        <v>637753</v>
      </c>
      <c r="C583" t="s">
        <v>963</v>
      </c>
      <c r="D583" t="s">
        <v>15</v>
      </c>
      <c r="E583">
        <v>118</v>
      </c>
      <c r="F583">
        <v>6</v>
      </c>
      <c r="G583">
        <v>6</v>
      </c>
      <c r="H583">
        <v>6</v>
      </c>
      <c r="I583" t="s">
        <v>16</v>
      </c>
      <c r="J583" t="s">
        <v>36</v>
      </c>
      <c r="K583" t="s">
        <v>21</v>
      </c>
      <c r="L583" t="str">
        <f t="shared" si="13"/>
        <v>Equal</v>
      </c>
    </row>
    <row r="584" spans="1:12" x14ac:dyDescent="0.25">
      <c r="A584" t="s">
        <v>12</v>
      </c>
      <c r="B584" t="s">
        <v>964</v>
      </c>
      <c r="C584" t="s">
        <v>965</v>
      </c>
      <c r="D584" t="s">
        <v>15</v>
      </c>
      <c r="E584">
        <v>510</v>
      </c>
      <c r="F584">
        <v>6</v>
      </c>
      <c r="G584">
        <v>6</v>
      </c>
      <c r="H584">
        <v>6</v>
      </c>
      <c r="I584" t="s">
        <v>16</v>
      </c>
      <c r="J584" t="s">
        <v>947</v>
      </c>
      <c r="K584" t="s">
        <v>18</v>
      </c>
      <c r="L584" t="str">
        <f t="shared" si="13"/>
        <v>Equal</v>
      </c>
    </row>
    <row r="585" spans="1:12" x14ac:dyDescent="0.25">
      <c r="A585" t="s">
        <v>12</v>
      </c>
      <c r="B585" t="s">
        <v>966</v>
      </c>
      <c r="C585" t="s">
        <v>967</v>
      </c>
      <c r="D585" t="s">
        <v>15</v>
      </c>
      <c r="E585">
        <v>891</v>
      </c>
      <c r="F585">
        <v>6</v>
      </c>
      <c r="G585">
        <v>6</v>
      </c>
      <c r="H585">
        <v>6</v>
      </c>
      <c r="I585" t="s">
        <v>16</v>
      </c>
      <c r="J585" t="s">
        <v>947</v>
      </c>
      <c r="K585" t="s">
        <v>18</v>
      </c>
      <c r="L585" t="str">
        <f t="shared" si="13"/>
        <v>Equal</v>
      </c>
    </row>
    <row r="586" spans="1:12" x14ac:dyDescent="0.25">
      <c r="A586" t="s">
        <v>12</v>
      </c>
      <c r="B586" t="s">
        <v>968</v>
      </c>
      <c r="C586" t="s">
        <v>969</v>
      </c>
      <c r="D586" t="s">
        <v>15</v>
      </c>
      <c r="E586">
        <v>1105</v>
      </c>
      <c r="F586">
        <v>6</v>
      </c>
      <c r="G586">
        <v>6</v>
      </c>
      <c r="H586">
        <v>6</v>
      </c>
      <c r="I586" t="s">
        <v>31</v>
      </c>
      <c r="J586" t="s">
        <v>224</v>
      </c>
      <c r="K586" t="s">
        <v>31</v>
      </c>
      <c r="L586" t="str">
        <f t="shared" si="13"/>
        <v>Equal</v>
      </c>
    </row>
    <row r="587" spans="1:12" x14ac:dyDescent="0.25">
      <c r="A587" t="s">
        <v>12</v>
      </c>
      <c r="B587">
        <v>1192794</v>
      </c>
      <c r="C587" t="s">
        <v>970</v>
      </c>
      <c r="D587" t="s">
        <v>15</v>
      </c>
      <c r="E587">
        <v>1157</v>
      </c>
      <c r="F587">
        <v>6</v>
      </c>
      <c r="G587">
        <v>6</v>
      </c>
      <c r="H587">
        <v>6</v>
      </c>
      <c r="I587" t="s">
        <v>16</v>
      </c>
      <c r="J587" t="s">
        <v>36</v>
      </c>
      <c r="K587" t="s">
        <v>21</v>
      </c>
      <c r="L587" t="str">
        <f t="shared" si="13"/>
        <v>Equal</v>
      </c>
    </row>
    <row r="588" spans="1:12" x14ac:dyDescent="0.25">
      <c r="A588" t="s">
        <v>12</v>
      </c>
      <c r="B588">
        <v>555006</v>
      </c>
      <c r="C588" t="s">
        <v>970</v>
      </c>
      <c r="D588" t="s">
        <v>15</v>
      </c>
      <c r="E588">
        <v>1687</v>
      </c>
      <c r="F588">
        <v>6</v>
      </c>
      <c r="G588">
        <v>6</v>
      </c>
      <c r="H588">
        <v>6</v>
      </c>
      <c r="I588" t="s">
        <v>28</v>
      </c>
      <c r="J588" t="s">
        <v>82</v>
      </c>
      <c r="K588" t="s">
        <v>28</v>
      </c>
      <c r="L588" t="str">
        <f t="shared" si="13"/>
        <v>Equal</v>
      </c>
    </row>
    <row r="589" spans="1:12" x14ac:dyDescent="0.25">
      <c r="A589" t="s">
        <v>12</v>
      </c>
      <c r="B589">
        <v>673475</v>
      </c>
      <c r="C589" t="s">
        <v>971</v>
      </c>
      <c r="D589" t="s">
        <v>15</v>
      </c>
      <c r="E589">
        <v>639</v>
      </c>
      <c r="F589">
        <v>6</v>
      </c>
      <c r="G589">
        <v>6</v>
      </c>
      <c r="H589">
        <v>6</v>
      </c>
      <c r="I589" t="s">
        <v>31</v>
      </c>
      <c r="J589" t="s">
        <v>972</v>
      </c>
      <c r="K589" t="s">
        <v>31</v>
      </c>
      <c r="L589" t="str">
        <f t="shared" si="13"/>
        <v>Equal</v>
      </c>
    </row>
    <row r="590" spans="1:12" x14ac:dyDescent="0.25">
      <c r="A590" t="s">
        <v>12</v>
      </c>
      <c r="B590" t="s">
        <v>973</v>
      </c>
      <c r="C590" t="s">
        <v>974</v>
      </c>
      <c r="D590" t="s">
        <v>15</v>
      </c>
      <c r="E590">
        <v>869</v>
      </c>
      <c r="F590">
        <v>6</v>
      </c>
      <c r="G590">
        <v>6</v>
      </c>
      <c r="H590">
        <v>6</v>
      </c>
      <c r="I590" t="s">
        <v>16</v>
      </c>
      <c r="J590" t="s">
        <v>975</v>
      </c>
      <c r="K590" t="s">
        <v>32</v>
      </c>
      <c r="L590" t="str">
        <f t="shared" si="13"/>
        <v>Equal</v>
      </c>
    </row>
    <row r="591" spans="1:12" x14ac:dyDescent="0.25">
      <c r="A591" t="s">
        <v>12</v>
      </c>
      <c r="B591" t="s">
        <v>976</v>
      </c>
      <c r="C591" t="s">
        <v>977</v>
      </c>
      <c r="D591" t="s">
        <v>15</v>
      </c>
      <c r="E591">
        <v>1384</v>
      </c>
      <c r="F591">
        <v>6</v>
      </c>
      <c r="G591">
        <v>6</v>
      </c>
      <c r="H591">
        <v>6</v>
      </c>
      <c r="I591" t="s">
        <v>16</v>
      </c>
      <c r="J591" t="s">
        <v>36</v>
      </c>
      <c r="K591" t="s">
        <v>21</v>
      </c>
      <c r="L591" t="str">
        <f t="shared" si="13"/>
        <v>Equal</v>
      </c>
    </row>
    <row r="592" spans="1:12" x14ac:dyDescent="0.25">
      <c r="A592" t="s">
        <v>12</v>
      </c>
      <c r="B592">
        <v>1197092</v>
      </c>
      <c r="C592" t="s">
        <v>978</v>
      </c>
      <c r="D592" t="s">
        <v>15</v>
      </c>
      <c r="E592">
        <v>466</v>
      </c>
      <c r="F592">
        <v>6</v>
      </c>
      <c r="G592">
        <v>6</v>
      </c>
      <c r="H592">
        <v>6</v>
      </c>
      <c r="I592" t="s">
        <v>31</v>
      </c>
      <c r="J592" t="s">
        <v>93</v>
      </c>
      <c r="K592" t="s">
        <v>31</v>
      </c>
      <c r="L592" t="str">
        <f t="shared" si="13"/>
        <v>Equal</v>
      </c>
    </row>
    <row r="593" spans="1:12" x14ac:dyDescent="0.25">
      <c r="A593" t="s">
        <v>12</v>
      </c>
      <c r="B593">
        <v>1228762</v>
      </c>
      <c r="C593" t="s">
        <v>979</v>
      </c>
      <c r="D593" t="s">
        <v>15</v>
      </c>
      <c r="E593">
        <v>1477</v>
      </c>
      <c r="F593">
        <v>6</v>
      </c>
      <c r="G593">
        <v>6</v>
      </c>
      <c r="H593">
        <v>6</v>
      </c>
      <c r="I593" t="s">
        <v>30</v>
      </c>
      <c r="J593" t="s">
        <v>78</v>
      </c>
      <c r="K593" t="s">
        <v>30</v>
      </c>
      <c r="L593" t="str">
        <f t="shared" si="13"/>
        <v>Equal</v>
      </c>
    </row>
    <row r="594" spans="1:12" x14ac:dyDescent="0.25">
      <c r="A594" t="s">
        <v>12</v>
      </c>
      <c r="B594" t="s">
        <v>980</v>
      </c>
      <c r="C594" t="s">
        <v>981</v>
      </c>
      <c r="D594" t="s">
        <v>15</v>
      </c>
      <c r="E594">
        <v>1609</v>
      </c>
      <c r="F594">
        <v>6</v>
      </c>
      <c r="G594">
        <v>6</v>
      </c>
      <c r="H594">
        <v>6</v>
      </c>
      <c r="I594" t="s">
        <v>16</v>
      </c>
      <c r="J594" t="s">
        <v>25</v>
      </c>
      <c r="K594" t="s">
        <v>26</v>
      </c>
      <c r="L594" t="str">
        <f t="shared" si="13"/>
        <v>Equal</v>
      </c>
    </row>
    <row r="595" spans="1:12" x14ac:dyDescent="0.25">
      <c r="A595" t="s">
        <v>12</v>
      </c>
      <c r="B595" t="s">
        <v>982</v>
      </c>
      <c r="C595" t="s">
        <v>47</v>
      </c>
      <c r="D595" t="s">
        <v>15</v>
      </c>
      <c r="E595">
        <v>1127</v>
      </c>
      <c r="F595">
        <v>6</v>
      </c>
      <c r="G595">
        <v>6</v>
      </c>
      <c r="H595">
        <v>6</v>
      </c>
      <c r="I595" t="s">
        <v>16</v>
      </c>
      <c r="J595" t="s">
        <v>947</v>
      </c>
      <c r="K595" t="s">
        <v>18</v>
      </c>
      <c r="L595" t="str">
        <f t="shared" si="13"/>
        <v>Equal</v>
      </c>
    </row>
    <row r="596" spans="1:12" x14ac:dyDescent="0.25">
      <c r="A596" t="s">
        <v>12</v>
      </c>
      <c r="B596">
        <v>1229913</v>
      </c>
      <c r="C596" t="s">
        <v>983</v>
      </c>
      <c r="D596" t="s">
        <v>15</v>
      </c>
      <c r="E596">
        <v>638</v>
      </c>
      <c r="F596">
        <v>6</v>
      </c>
      <c r="G596">
        <v>10</v>
      </c>
      <c r="H596">
        <v>6</v>
      </c>
      <c r="I596" t="s">
        <v>16</v>
      </c>
      <c r="J596" t="s">
        <v>947</v>
      </c>
      <c r="K596" t="s">
        <v>18</v>
      </c>
      <c r="L596" t="str">
        <f t="shared" si="13"/>
        <v>Vessel</v>
      </c>
    </row>
    <row r="597" spans="1:12" x14ac:dyDescent="0.25">
      <c r="A597" t="s">
        <v>12</v>
      </c>
      <c r="B597" t="s">
        <v>984</v>
      </c>
      <c r="C597" t="s">
        <v>985</v>
      </c>
      <c r="D597" t="s">
        <v>15</v>
      </c>
      <c r="E597">
        <v>1473</v>
      </c>
      <c r="F597">
        <v>6</v>
      </c>
      <c r="G597">
        <v>6</v>
      </c>
      <c r="H597">
        <v>6</v>
      </c>
      <c r="I597" t="s">
        <v>31</v>
      </c>
      <c r="J597" t="s">
        <v>57</v>
      </c>
      <c r="K597" t="s">
        <v>31</v>
      </c>
      <c r="L597" t="str">
        <f t="shared" si="13"/>
        <v>Equal</v>
      </c>
    </row>
    <row r="598" spans="1:12" x14ac:dyDescent="0.25">
      <c r="A598" t="s">
        <v>12</v>
      </c>
      <c r="B598" t="s">
        <v>986</v>
      </c>
      <c r="C598" t="s">
        <v>987</v>
      </c>
      <c r="D598" t="s">
        <v>99</v>
      </c>
      <c r="E598">
        <v>1283</v>
      </c>
      <c r="F598">
        <v>6</v>
      </c>
      <c r="G598">
        <v>6</v>
      </c>
      <c r="H598">
        <v>6</v>
      </c>
      <c r="I598" t="s">
        <v>29</v>
      </c>
      <c r="J598" t="s">
        <v>71</v>
      </c>
      <c r="K598" t="s">
        <v>29</v>
      </c>
      <c r="L598" t="str">
        <f t="shared" si="13"/>
        <v>Equal</v>
      </c>
    </row>
    <row r="599" spans="1:12" x14ac:dyDescent="0.25">
      <c r="A599" t="s">
        <v>12</v>
      </c>
      <c r="B599" t="s">
        <v>988</v>
      </c>
      <c r="C599" t="s">
        <v>989</v>
      </c>
      <c r="D599" t="s">
        <v>15</v>
      </c>
      <c r="E599">
        <v>1071</v>
      </c>
      <c r="F599">
        <v>6</v>
      </c>
      <c r="G599" s="11">
        <v>6</v>
      </c>
      <c r="H599">
        <v>6</v>
      </c>
      <c r="I599" t="s">
        <v>16</v>
      </c>
      <c r="J599" t="s">
        <v>990</v>
      </c>
      <c r="K599" t="s">
        <v>18</v>
      </c>
      <c r="L599" t="str">
        <f t="shared" si="13"/>
        <v>Equal</v>
      </c>
    </row>
    <row r="600" spans="1:12" x14ac:dyDescent="0.25">
      <c r="A600" t="s">
        <v>12</v>
      </c>
      <c r="B600">
        <v>1198511</v>
      </c>
      <c r="C600" t="s">
        <v>991</v>
      </c>
      <c r="D600" t="s">
        <v>15</v>
      </c>
      <c r="E600">
        <v>1406</v>
      </c>
      <c r="F600">
        <v>6</v>
      </c>
      <c r="G600">
        <v>6</v>
      </c>
      <c r="H600">
        <v>6</v>
      </c>
      <c r="I600" t="s">
        <v>31</v>
      </c>
      <c r="J600" t="s">
        <v>57</v>
      </c>
      <c r="K600" t="s">
        <v>31</v>
      </c>
      <c r="L600" t="str">
        <f t="shared" si="13"/>
        <v>Equal</v>
      </c>
    </row>
    <row r="601" spans="1:12" x14ac:dyDescent="0.25">
      <c r="A601" t="s">
        <v>12</v>
      </c>
      <c r="B601" t="s">
        <v>992</v>
      </c>
      <c r="C601" t="s">
        <v>993</v>
      </c>
      <c r="D601" t="s">
        <v>15</v>
      </c>
      <c r="E601">
        <v>919</v>
      </c>
      <c r="F601">
        <v>6</v>
      </c>
      <c r="G601">
        <v>6</v>
      </c>
      <c r="H601">
        <v>6</v>
      </c>
      <c r="I601" t="s">
        <v>16</v>
      </c>
      <c r="J601" t="s">
        <v>990</v>
      </c>
      <c r="K601" t="s">
        <v>18</v>
      </c>
      <c r="L601" t="str">
        <f t="shared" si="13"/>
        <v>Equal</v>
      </c>
    </row>
    <row r="602" spans="1:12" x14ac:dyDescent="0.25">
      <c r="A602" t="s">
        <v>12</v>
      </c>
      <c r="B602">
        <v>1221678</v>
      </c>
      <c r="C602" t="s">
        <v>994</v>
      </c>
      <c r="D602" t="s">
        <v>15</v>
      </c>
      <c r="E602">
        <v>1509</v>
      </c>
      <c r="F602">
        <v>6</v>
      </c>
      <c r="G602">
        <v>6</v>
      </c>
      <c r="H602">
        <v>6</v>
      </c>
      <c r="I602" t="s">
        <v>30</v>
      </c>
      <c r="J602" t="s">
        <v>78</v>
      </c>
      <c r="K602" t="s">
        <v>30</v>
      </c>
      <c r="L602" t="str">
        <f t="shared" si="13"/>
        <v>Equal</v>
      </c>
    </row>
    <row r="603" spans="1:12" x14ac:dyDescent="0.25">
      <c r="A603" t="s">
        <v>12</v>
      </c>
      <c r="B603" t="s">
        <v>995</v>
      </c>
      <c r="C603" t="s">
        <v>996</v>
      </c>
      <c r="D603" t="s">
        <v>15</v>
      </c>
      <c r="E603">
        <v>785</v>
      </c>
      <c r="F603">
        <v>6</v>
      </c>
      <c r="G603">
        <v>6</v>
      </c>
      <c r="H603">
        <v>6</v>
      </c>
      <c r="I603" t="s">
        <v>29</v>
      </c>
      <c r="J603" t="s">
        <v>93</v>
      </c>
      <c r="K603" t="s">
        <v>29</v>
      </c>
      <c r="L603" t="str">
        <f t="shared" si="13"/>
        <v>Equal</v>
      </c>
    </row>
    <row r="604" spans="1:12" x14ac:dyDescent="0.25">
      <c r="A604" t="s">
        <v>12</v>
      </c>
      <c r="B604">
        <v>1252176</v>
      </c>
      <c r="C604" t="s">
        <v>997</v>
      </c>
      <c r="D604" t="s">
        <v>15</v>
      </c>
      <c r="E604">
        <v>392</v>
      </c>
      <c r="F604">
        <v>6</v>
      </c>
      <c r="G604">
        <v>6</v>
      </c>
      <c r="H604">
        <v>6</v>
      </c>
      <c r="I604" t="s">
        <v>16</v>
      </c>
      <c r="J604" t="s">
        <v>998</v>
      </c>
      <c r="K604" t="s">
        <v>21</v>
      </c>
      <c r="L604" t="str">
        <f t="shared" si="13"/>
        <v>Equal</v>
      </c>
    </row>
    <row r="605" spans="1:12" x14ac:dyDescent="0.25">
      <c r="A605" t="s">
        <v>12</v>
      </c>
      <c r="B605">
        <v>678296</v>
      </c>
      <c r="C605" t="s">
        <v>999</v>
      </c>
      <c r="D605" t="s">
        <v>15</v>
      </c>
      <c r="E605">
        <v>201</v>
      </c>
      <c r="F605">
        <v>6</v>
      </c>
      <c r="G605">
        <v>6</v>
      </c>
      <c r="H605">
        <v>6</v>
      </c>
      <c r="I605" t="s">
        <v>16</v>
      </c>
      <c r="J605" t="s">
        <v>36</v>
      </c>
      <c r="K605" t="s">
        <v>21</v>
      </c>
      <c r="L605" t="str">
        <f t="shared" si="13"/>
        <v>Equal</v>
      </c>
    </row>
    <row r="606" spans="1:12" x14ac:dyDescent="0.25">
      <c r="A606" t="s">
        <v>12</v>
      </c>
      <c r="B606" t="s">
        <v>1000</v>
      </c>
      <c r="C606" t="s">
        <v>1001</v>
      </c>
      <c r="D606" t="s">
        <v>15</v>
      </c>
      <c r="E606">
        <v>1100</v>
      </c>
      <c r="F606">
        <v>6</v>
      </c>
      <c r="G606">
        <v>6</v>
      </c>
      <c r="H606">
        <v>6</v>
      </c>
      <c r="I606" t="s">
        <v>16</v>
      </c>
      <c r="J606" t="s">
        <v>25</v>
      </c>
      <c r="K606" t="s">
        <v>26</v>
      </c>
      <c r="L606" t="str">
        <f t="shared" si="13"/>
        <v>Equal</v>
      </c>
    </row>
    <row r="607" spans="1:12" x14ac:dyDescent="0.25">
      <c r="A607" t="s">
        <v>12</v>
      </c>
      <c r="B607">
        <v>1185050</v>
      </c>
      <c r="C607" t="s">
        <v>1002</v>
      </c>
      <c r="D607" t="s">
        <v>15</v>
      </c>
      <c r="E607">
        <v>1303</v>
      </c>
      <c r="F607">
        <v>6</v>
      </c>
      <c r="G607">
        <v>6</v>
      </c>
      <c r="H607">
        <v>6</v>
      </c>
      <c r="I607" t="s">
        <v>29</v>
      </c>
      <c r="J607" t="s">
        <v>45</v>
      </c>
      <c r="K607" t="s">
        <v>29</v>
      </c>
      <c r="L607" t="str">
        <f t="shared" si="13"/>
        <v>Equal</v>
      </c>
    </row>
    <row r="608" spans="1:12" x14ac:dyDescent="0.25">
      <c r="A608" t="s">
        <v>12</v>
      </c>
      <c r="B608" t="s">
        <v>1003</v>
      </c>
      <c r="C608" t="s">
        <v>1004</v>
      </c>
      <c r="D608" t="s">
        <v>15</v>
      </c>
      <c r="E608">
        <v>1322</v>
      </c>
      <c r="F608">
        <v>6</v>
      </c>
      <c r="G608">
        <v>6</v>
      </c>
      <c r="H608">
        <v>6</v>
      </c>
      <c r="I608" t="s">
        <v>29</v>
      </c>
      <c r="J608" t="s">
        <v>45</v>
      </c>
      <c r="K608" t="s">
        <v>29</v>
      </c>
      <c r="L608" t="str">
        <f t="shared" si="13"/>
        <v>Equal</v>
      </c>
    </row>
    <row r="609" spans="1:12" x14ac:dyDescent="0.25">
      <c r="A609" t="s">
        <v>12</v>
      </c>
      <c r="B609" t="s">
        <v>1005</v>
      </c>
      <c r="C609" t="s">
        <v>1006</v>
      </c>
      <c r="D609" t="s">
        <v>15</v>
      </c>
      <c r="E609">
        <v>683</v>
      </c>
      <c r="F609">
        <v>6</v>
      </c>
      <c r="G609">
        <v>6</v>
      </c>
      <c r="H609">
        <v>6</v>
      </c>
      <c r="I609" t="s">
        <v>29</v>
      </c>
      <c r="J609" t="s">
        <v>45</v>
      </c>
      <c r="K609" t="s">
        <v>29</v>
      </c>
      <c r="L609" t="str">
        <f t="shared" si="13"/>
        <v>Equal</v>
      </c>
    </row>
    <row r="610" spans="1:12" x14ac:dyDescent="0.25">
      <c r="A610" t="s">
        <v>12</v>
      </c>
      <c r="B610" t="s">
        <v>1007</v>
      </c>
      <c r="C610" t="s">
        <v>1008</v>
      </c>
      <c r="D610" t="s">
        <v>15</v>
      </c>
      <c r="E610">
        <v>472</v>
      </c>
      <c r="F610">
        <v>6</v>
      </c>
      <c r="G610">
        <v>6</v>
      </c>
      <c r="H610">
        <v>6</v>
      </c>
      <c r="I610" t="s">
        <v>16</v>
      </c>
      <c r="J610" t="s">
        <v>990</v>
      </c>
      <c r="K610" t="s">
        <v>18</v>
      </c>
      <c r="L610" t="str">
        <f t="shared" si="13"/>
        <v>Equal</v>
      </c>
    </row>
    <row r="611" spans="1:12" x14ac:dyDescent="0.25">
      <c r="A611" t="s">
        <v>12</v>
      </c>
      <c r="B611">
        <v>1114675</v>
      </c>
      <c r="C611" t="s">
        <v>1009</v>
      </c>
      <c r="D611" t="s">
        <v>15</v>
      </c>
      <c r="E611">
        <v>693</v>
      </c>
      <c r="F611">
        <v>6</v>
      </c>
      <c r="G611">
        <v>6</v>
      </c>
      <c r="H611">
        <v>6</v>
      </c>
      <c r="I611" t="s">
        <v>16</v>
      </c>
      <c r="J611" t="s">
        <v>25</v>
      </c>
      <c r="K611" t="s">
        <v>26</v>
      </c>
      <c r="L611" t="str">
        <f t="shared" si="13"/>
        <v>Equal</v>
      </c>
    </row>
    <row r="612" spans="1:12" x14ac:dyDescent="0.25">
      <c r="A612" t="s">
        <v>12</v>
      </c>
      <c r="B612" t="s">
        <v>1010</v>
      </c>
      <c r="C612" t="s">
        <v>1011</v>
      </c>
      <c r="D612" t="s">
        <v>15</v>
      </c>
      <c r="E612">
        <v>716</v>
      </c>
      <c r="F612">
        <v>6</v>
      </c>
      <c r="G612">
        <v>6</v>
      </c>
      <c r="H612">
        <v>6</v>
      </c>
      <c r="I612" t="s">
        <v>16</v>
      </c>
      <c r="J612" t="s">
        <v>20</v>
      </c>
      <c r="K612" t="s">
        <v>21</v>
      </c>
      <c r="L612" t="str">
        <f t="shared" si="13"/>
        <v>Equal</v>
      </c>
    </row>
    <row r="613" spans="1:12" x14ac:dyDescent="0.25">
      <c r="A613" t="s">
        <v>12</v>
      </c>
      <c r="B613">
        <v>1051806</v>
      </c>
      <c r="C613" t="s">
        <v>1012</v>
      </c>
      <c r="D613" t="s">
        <v>15</v>
      </c>
      <c r="E613">
        <v>879</v>
      </c>
      <c r="F613">
        <v>6</v>
      </c>
      <c r="G613">
        <v>6</v>
      </c>
      <c r="H613">
        <v>6</v>
      </c>
      <c r="I613" t="s">
        <v>31</v>
      </c>
      <c r="J613" t="s">
        <v>1013</v>
      </c>
      <c r="K613" t="s">
        <v>31</v>
      </c>
      <c r="L613" t="str">
        <f t="shared" si="13"/>
        <v>Equal</v>
      </c>
    </row>
    <row r="614" spans="1:12" x14ac:dyDescent="0.25">
      <c r="A614" t="s">
        <v>12</v>
      </c>
      <c r="B614">
        <v>531743</v>
      </c>
      <c r="C614" t="s">
        <v>1014</v>
      </c>
      <c r="D614" t="s">
        <v>15</v>
      </c>
      <c r="E614">
        <v>977</v>
      </c>
      <c r="F614">
        <v>6</v>
      </c>
      <c r="G614">
        <v>6</v>
      </c>
      <c r="H614">
        <v>6</v>
      </c>
      <c r="I614" t="s">
        <v>16</v>
      </c>
      <c r="J614" t="s">
        <v>36</v>
      </c>
      <c r="K614" t="s">
        <v>21</v>
      </c>
      <c r="L614" t="str">
        <f t="shared" si="13"/>
        <v>Equal</v>
      </c>
    </row>
    <row r="615" spans="1:12" x14ac:dyDescent="0.25">
      <c r="A615" t="s">
        <v>12</v>
      </c>
      <c r="B615">
        <v>526331</v>
      </c>
      <c r="C615" t="s">
        <v>1015</v>
      </c>
      <c r="D615" t="s">
        <v>15</v>
      </c>
      <c r="E615">
        <v>631</v>
      </c>
      <c r="F615">
        <v>6</v>
      </c>
      <c r="G615">
        <v>6</v>
      </c>
      <c r="H615">
        <v>6</v>
      </c>
      <c r="I615" t="s">
        <v>16</v>
      </c>
      <c r="J615" t="s">
        <v>20</v>
      </c>
      <c r="K615" t="s">
        <v>21</v>
      </c>
      <c r="L615" t="str">
        <f t="shared" si="13"/>
        <v>Equal</v>
      </c>
    </row>
    <row r="616" spans="1:12" x14ac:dyDescent="0.25">
      <c r="A616" t="s">
        <v>12</v>
      </c>
      <c r="B616" t="s">
        <v>1016</v>
      </c>
      <c r="C616" t="s">
        <v>1017</v>
      </c>
      <c r="D616" t="s">
        <v>15</v>
      </c>
      <c r="E616">
        <v>882</v>
      </c>
      <c r="F616">
        <v>6</v>
      </c>
      <c r="G616">
        <v>6</v>
      </c>
      <c r="H616">
        <v>6</v>
      </c>
      <c r="I616" t="s">
        <v>16</v>
      </c>
      <c r="J616" t="s">
        <v>990</v>
      </c>
      <c r="K616" t="s">
        <v>18</v>
      </c>
      <c r="L616" t="str">
        <f t="shared" si="13"/>
        <v>Equal</v>
      </c>
    </row>
    <row r="617" spans="1:12" x14ac:dyDescent="0.25">
      <c r="A617" t="s">
        <v>12</v>
      </c>
      <c r="B617" t="s">
        <v>1018</v>
      </c>
      <c r="C617" t="s">
        <v>1019</v>
      </c>
      <c r="D617" t="s">
        <v>15</v>
      </c>
      <c r="E617">
        <v>1499</v>
      </c>
      <c r="F617">
        <v>6</v>
      </c>
      <c r="G617">
        <v>6</v>
      </c>
      <c r="H617">
        <v>6</v>
      </c>
      <c r="I617" t="s">
        <v>16</v>
      </c>
      <c r="J617" t="s">
        <v>990</v>
      </c>
      <c r="K617" t="s">
        <v>18</v>
      </c>
      <c r="L617" t="str">
        <f t="shared" si="13"/>
        <v>Equal</v>
      </c>
    </row>
    <row r="618" spans="1:12" x14ac:dyDescent="0.25">
      <c r="A618" t="s">
        <v>12</v>
      </c>
      <c r="B618" t="s">
        <v>1020</v>
      </c>
      <c r="C618" t="s">
        <v>1021</v>
      </c>
      <c r="D618" t="s">
        <v>15</v>
      </c>
      <c r="E618">
        <v>1212</v>
      </c>
      <c r="F618">
        <v>6</v>
      </c>
      <c r="G618">
        <v>6</v>
      </c>
      <c r="H618">
        <v>6</v>
      </c>
      <c r="I618" t="s">
        <v>16</v>
      </c>
      <c r="J618" t="s">
        <v>990</v>
      </c>
      <c r="K618" t="s">
        <v>18</v>
      </c>
      <c r="L618" t="str">
        <f t="shared" si="13"/>
        <v>Equal</v>
      </c>
    </row>
    <row r="619" spans="1:12" x14ac:dyDescent="0.25">
      <c r="A619" t="s">
        <v>12</v>
      </c>
      <c r="B619">
        <v>1252907</v>
      </c>
      <c r="C619" t="s">
        <v>1022</v>
      </c>
      <c r="D619" t="s">
        <v>15</v>
      </c>
      <c r="E619">
        <v>107</v>
      </c>
      <c r="F619">
        <v>6</v>
      </c>
      <c r="G619">
        <v>6</v>
      </c>
      <c r="H619">
        <v>6</v>
      </c>
      <c r="I619" t="s">
        <v>29</v>
      </c>
      <c r="J619" t="s">
        <v>45</v>
      </c>
      <c r="K619" t="s">
        <v>29</v>
      </c>
      <c r="L619" t="str">
        <f t="shared" si="13"/>
        <v>Equal</v>
      </c>
    </row>
    <row r="620" spans="1:12" x14ac:dyDescent="0.25">
      <c r="A620" t="s">
        <v>12</v>
      </c>
      <c r="B620">
        <v>1047832</v>
      </c>
      <c r="C620" t="s">
        <v>1023</v>
      </c>
      <c r="D620" t="s">
        <v>15</v>
      </c>
      <c r="E620">
        <v>627</v>
      </c>
      <c r="F620">
        <v>6</v>
      </c>
      <c r="G620">
        <v>6</v>
      </c>
      <c r="H620">
        <v>6</v>
      </c>
      <c r="I620" t="s">
        <v>31</v>
      </c>
      <c r="J620" t="s">
        <v>57</v>
      </c>
      <c r="K620" t="s">
        <v>31</v>
      </c>
      <c r="L620" t="str">
        <f t="shared" si="13"/>
        <v>Equal</v>
      </c>
    </row>
    <row r="621" spans="1:12" x14ac:dyDescent="0.25">
      <c r="A621" t="s">
        <v>12</v>
      </c>
      <c r="B621" t="s">
        <v>1024</v>
      </c>
      <c r="C621" t="s">
        <v>1025</v>
      </c>
      <c r="D621" t="s">
        <v>15</v>
      </c>
      <c r="E621">
        <v>1229</v>
      </c>
      <c r="F621">
        <v>6</v>
      </c>
      <c r="G621">
        <v>6</v>
      </c>
      <c r="H621">
        <v>6</v>
      </c>
      <c r="I621" t="s">
        <v>31</v>
      </c>
      <c r="J621" t="s">
        <v>88</v>
      </c>
      <c r="K621" t="s">
        <v>31</v>
      </c>
      <c r="L621" t="str">
        <f t="shared" si="13"/>
        <v>Equal</v>
      </c>
    </row>
    <row r="622" spans="1:12" x14ac:dyDescent="0.25">
      <c r="A622" t="s">
        <v>12</v>
      </c>
      <c r="B622" t="s">
        <v>1026</v>
      </c>
      <c r="C622" t="s">
        <v>1027</v>
      </c>
      <c r="D622" t="s">
        <v>15</v>
      </c>
      <c r="E622">
        <v>1521</v>
      </c>
      <c r="F622">
        <v>6</v>
      </c>
      <c r="G622">
        <v>6</v>
      </c>
      <c r="H622">
        <v>6</v>
      </c>
      <c r="I622" t="s">
        <v>16</v>
      </c>
      <c r="J622" t="s">
        <v>990</v>
      </c>
      <c r="K622" t="s">
        <v>18</v>
      </c>
      <c r="L622" t="str">
        <f t="shared" si="13"/>
        <v>Equal</v>
      </c>
    </row>
    <row r="623" spans="1:12" x14ac:dyDescent="0.25">
      <c r="A623" t="s">
        <v>12</v>
      </c>
      <c r="B623" t="s">
        <v>1028</v>
      </c>
      <c r="C623" t="s">
        <v>1029</v>
      </c>
      <c r="D623" t="s">
        <v>15</v>
      </c>
      <c r="E623">
        <v>1331</v>
      </c>
      <c r="F623">
        <v>6</v>
      </c>
      <c r="G623">
        <v>6</v>
      </c>
      <c r="H623">
        <v>6</v>
      </c>
      <c r="I623" t="s">
        <v>29</v>
      </c>
      <c r="J623" t="s">
        <v>45</v>
      </c>
      <c r="K623" t="s">
        <v>29</v>
      </c>
      <c r="L623" t="str">
        <f t="shared" si="13"/>
        <v>Equal</v>
      </c>
    </row>
    <row r="624" spans="1:12" x14ac:dyDescent="0.25">
      <c r="A624" t="s">
        <v>12</v>
      </c>
      <c r="B624">
        <v>1242396</v>
      </c>
      <c r="C624" t="s">
        <v>1030</v>
      </c>
      <c r="D624" t="s">
        <v>15</v>
      </c>
      <c r="E624">
        <v>864</v>
      </c>
      <c r="F624">
        <v>6</v>
      </c>
      <c r="G624">
        <v>6</v>
      </c>
      <c r="H624">
        <v>6</v>
      </c>
      <c r="I624" t="s">
        <v>29</v>
      </c>
      <c r="J624" t="s">
        <v>45</v>
      </c>
      <c r="K624" t="s">
        <v>29</v>
      </c>
      <c r="L624" t="str">
        <f t="shared" si="13"/>
        <v>Equal</v>
      </c>
    </row>
    <row r="625" spans="1:12" x14ac:dyDescent="0.25">
      <c r="A625" t="s">
        <v>12</v>
      </c>
      <c r="B625">
        <v>1271163</v>
      </c>
      <c r="C625" t="s">
        <v>1031</v>
      </c>
      <c r="D625" t="s">
        <v>15</v>
      </c>
      <c r="E625">
        <v>401</v>
      </c>
      <c r="F625">
        <v>6</v>
      </c>
      <c r="G625">
        <v>6</v>
      </c>
      <c r="H625">
        <v>6</v>
      </c>
      <c r="I625" t="s">
        <v>29</v>
      </c>
      <c r="J625" t="s">
        <v>45</v>
      </c>
      <c r="K625" t="s">
        <v>29</v>
      </c>
      <c r="L625" t="str">
        <f t="shared" si="13"/>
        <v>Equal</v>
      </c>
    </row>
    <row r="626" spans="1:12" x14ac:dyDescent="0.25">
      <c r="A626" t="s">
        <v>12</v>
      </c>
      <c r="B626">
        <v>930139</v>
      </c>
      <c r="C626" t="s">
        <v>1032</v>
      </c>
      <c r="D626" t="s">
        <v>15</v>
      </c>
      <c r="E626">
        <v>17</v>
      </c>
      <c r="F626">
        <v>6</v>
      </c>
      <c r="G626">
        <v>6</v>
      </c>
      <c r="H626">
        <v>6</v>
      </c>
      <c r="I626" t="s">
        <v>31</v>
      </c>
      <c r="J626" t="s">
        <v>88</v>
      </c>
      <c r="K626" t="s">
        <v>31</v>
      </c>
      <c r="L626" t="str">
        <f t="shared" si="13"/>
        <v>Equal</v>
      </c>
    </row>
    <row r="627" spans="1:12" x14ac:dyDescent="0.25">
      <c r="A627" t="s">
        <v>12</v>
      </c>
      <c r="B627" t="s">
        <v>1033</v>
      </c>
      <c r="C627" t="s">
        <v>1034</v>
      </c>
      <c r="D627" t="s">
        <v>15</v>
      </c>
      <c r="E627">
        <v>1498</v>
      </c>
      <c r="F627">
        <v>6</v>
      </c>
      <c r="G627">
        <v>6</v>
      </c>
      <c r="H627">
        <v>6</v>
      </c>
      <c r="I627" t="s">
        <v>16</v>
      </c>
      <c r="J627" t="s">
        <v>990</v>
      </c>
      <c r="K627" t="s">
        <v>18</v>
      </c>
      <c r="L627" t="str">
        <f t="shared" si="13"/>
        <v>Equal</v>
      </c>
    </row>
    <row r="628" spans="1:12" x14ac:dyDescent="0.25">
      <c r="A628" t="s">
        <v>12</v>
      </c>
      <c r="B628">
        <v>675716</v>
      </c>
      <c r="C628" t="s">
        <v>1035</v>
      </c>
      <c r="D628" t="s">
        <v>15</v>
      </c>
      <c r="E628">
        <v>600</v>
      </c>
      <c r="F628">
        <v>149</v>
      </c>
      <c r="G628">
        <v>6</v>
      </c>
      <c r="H628">
        <v>6</v>
      </c>
      <c r="I628" t="s">
        <v>1036</v>
      </c>
      <c r="J628" t="s">
        <v>1037</v>
      </c>
      <c r="K628" t="s">
        <v>32</v>
      </c>
      <c r="L628" t="str">
        <f t="shared" si="13"/>
        <v>Baseline</v>
      </c>
    </row>
    <row r="629" spans="1:12" x14ac:dyDescent="0.25">
      <c r="A629" t="s">
        <v>12</v>
      </c>
      <c r="B629" t="s">
        <v>1038</v>
      </c>
      <c r="C629" t="s">
        <v>1039</v>
      </c>
      <c r="D629" t="s">
        <v>15</v>
      </c>
      <c r="E629">
        <v>756</v>
      </c>
      <c r="F629">
        <v>6</v>
      </c>
      <c r="G629">
        <v>6</v>
      </c>
      <c r="H629">
        <v>6</v>
      </c>
      <c r="I629" t="s">
        <v>16</v>
      </c>
      <c r="J629" t="s">
        <v>20</v>
      </c>
      <c r="K629" t="s">
        <v>21</v>
      </c>
      <c r="L629" t="str">
        <f t="shared" si="13"/>
        <v>Equal</v>
      </c>
    </row>
    <row r="630" spans="1:12" x14ac:dyDescent="0.25">
      <c r="A630" t="s">
        <v>12</v>
      </c>
      <c r="B630" t="s">
        <v>1040</v>
      </c>
      <c r="C630" t="s">
        <v>1039</v>
      </c>
      <c r="D630" t="s">
        <v>15</v>
      </c>
      <c r="E630">
        <v>1676</v>
      </c>
      <c r="F630">
        <v>6</v>
      </c>
      <c r="G630">
        <v>6</v>
      </c>
      <c r="H630">
        <v>6</v>
      </c>
      <c r="I630" t="s">
        <v>29</v>
      </c>
      <c r="J630" t="s">
        <v>1041</v>
      </c>
      <c r="K630" t="s">
        <v>29</v>
      </c>
      <c r="L630" t="str">
        <f t="shared" si="13"/>
        <v>Equal</v>
      </c>
    </row>
    <row r="631" spans="1:12" x14ac:dyDescent="0.25">
      <c r="A631" t="s">
        <v>12</v>
      </c>
      <c r="B631">
        <v>986166</v>
      </c>
      <c r="C631" t="s">
        <v>1042</v>
      </c>
      <c r="D631" t="s">
        <v>15</v>
      </c>
      <c r="E631">
        <v>1458</v>
      </c>
      <c r="F631">
        <v>6</v>
      </c>
      <c r="G631">
        <v>6</v>
      </c>
      <c r="H631">
        <v>6</v>
      </c>
      <c r="I631" t="s">
        <v>16</v>
      </c>
      <c r="J631" t="s">
        <v>20</v>
      </c>
      <c r="K631" t="s">
        <v>21</v>
      </c>
      <c r="L631" t="str">
        <f t="shared" si="13"/>
        <v>Equal</v>
      </c>
    </row>
    <row r="632" spans="1:12" x14ac:dyDescent="0.25">
      <c r="A632" t="s">
        <v>12</v>
      </c>
      <c r="B632">
        <v>626516</v>
      </c>
      <c r="C632" t="s">
        <v>1043</v>
      </c>
      <c r="D632" t="s">
        <v>15</v>
      </c>
      <c r="E632">
        <v>827</v>
      </c>
      <c r="F632">
        <v>6</v>
      </c>
      <c r="G632">
        <v>6</v>
      </c>
      <c r="H632">
        <v>6</v>
      </c>
      <c r="I632" t="s">
        <v>31</v>
      </c>
      <c r="J632" t="s">
        <v>52</v>
      </c>
      <c r="K632" t="s">
        <v>21</v>
      </c>
      <c r="L632" t="str">
        <f t="shared" si="13"/>
        <v>Equal</v>
      </c>
    </row>
    <row r="633" spans="1:12" x14ac:dyDescent="0.25">
      <c r="A633" t="s">
        <v>12</v>
      </c>
      <c r="B633">
        <v>1245241</v>
      </c>
      <c r="C633" t="s">
        <v>1044</v>
      </c>
      <c r="D633" t="s">
        <v>15</v>
      </c>
      <c r="E633">
        <v>635</v>
      </c>
      <c r="F633">
        <v>6</v>
      </c>
      <c r="G633">
        <v>6</v>
      </c>
      <c r="H633">
        <v>6</v>
      </c>
      <c r="I633" t="s">
        <v>29</v>
      </c>
      <c r="J633" t="s">
        <v>45</v>
      </c>
      <c r="K633" t="s">
        <v>29</v>
      </c>
      <c r="L633" t="str">
        <f t="shared" si="13"/>
        <v>Equal</v>
      </c>
    </row>
    <row r="634" spans="1:12" x14ac:dyDescent="0.25">
      <c r="A634" t="s">
        <v>12</v>
      </c>
      <c r="B634" t="s">
        <v>1045</v>
      </c>
      <c r="C634" t="s">
        <v>1046</v>
      </c>
      <c r="D634" t="s">
        <v>15</v>
      </c>
      <c r="E634">
        <v>1505</v>
      </c>
      <c r="F634">
        <v>6</v>
      </c>
      <c r="G634">
        <v>6</v>
      </c>
      <c r="H634">
        <v>6</v>
      </c>
      <c r="I634" t="s">
        <v>16</v>
      </c>
      <c r="J634" t="s">
        <v>990</v>
      </c>
      <c r="K634" t="s">
        <v>18</v>
      </c>
      <c r="L634" t="str">
        <f t="shared" si="13"/>
        <v>Equal</v>
      </c>
    </row>
    <row r="635" spans="1:12" x14ac:dyDescent="0.25">
      <c r="A635" t="s">
        <v>12</v>
      </c>
      <c r="B635" t="s">
        <v>1047</v>
      </c>
      <c r="C635" t="s">
        <v>1048</v>
      </c>
      <c r="D635" t="s">
        <v>15</v>
      </c>
      <c r="E635">
        <v>853</v>
      </c>
      <c r="F635">
        <v>6</v>
      </c>
      <c r="G635">
        <v>6</v>
      </c>
      <c r="H635">
        <v>6</v>
      </c>
      <c r="I635" t="s">
        <v>16</v>
      </c>
      <c r="J635" t="s">
        <v>990</v>
      </c>
      <c r="K635" t="s">
        <v>18</v>
      </c>
      <c r="L635" t="str">
        <f t="shared" si="13"/>
        <v>Equal</v>
      </c>
    </row>
    <row r="636" spans="1:12" x14ac:dyDescent="0.25">
      <c r="A636" t="s">
        <v>12</v>
      </c>
      <c r="B636">
        <v>1232914</v>
      </c>
      <c r="C636" t="s">
        <v>1049</v>
      </c>
      <c r="D636" t="s">
        <v>15</v>
      </c>
      <c r="E636">
        <v>782</v>
      </c>
      <c r="F636">
        <v>6</v>
      </c>
      <c r="G636">
        <v>6</v>
      </c>
      <c r="H636">
        <v>6</v>
      </c>
      <c r="I636" t="s">
        <v>29</v>
      </c>
      <c r="J636" t="s">
        <v>45</v>
      </c>
      <c r="K636" t="s">
        <v>29</v>
      </c>
      <c r="L636" t="str">
        <f t="shared" si="13"/>
        <v>Equal</v>
      </c>
    </row>
    <row r="637" spans="1:12" x14ac:dyDescent="0.25">
      <c r="A637" t="s">
        <v>12</v>
      </c>
      <c r="B637" t="s">
        <v>1050</v>
      </c>
      <c r="C637" t="s">
        <v>1051</v>
      </c>
      <c r="D637" t="s">
        <v>15</v>
      </c>
      <c r="E637">
        <v>1227</v>
      </c>
      <c r="F637">
        <v>6</v>
      </c>
      <c r="G637">
        <v>6</v>
      </c>
      <c r="H637">
        <v>6</v>
      </c>
      <c r="I637" t="s">
        <v>29</v>
      </c>
      <c r="J637" t="s">
        <v>93</v>
      </c>
      <c r="K637" t="s">
        <v>29</v>
      </c>
      <c r="L637" t="str">
        <f t="shared" si="13"/>
        <v>Equal</v>
      </c>
    </row>
    <row r="638" spans="1:12" x14ac:dyDescent="0.25">
      <c r="A638" t="s">
        <v>12</v>
      </c>
      <c r="B638">
        <v>946212</v>
      </c>
      <c r="C638" t="s">
        <v>1052</v>
      </c>
      <c r="D638" t="s">
        <v>15</v>
      </c>
      <c r="E638">
        <v>146</v>
      </c>
      <c r="F638">
        <v>6</v>
      </c>
      <c r="G638">
        <v>6</v>
      </c>
      <c r="H638">
        <v>6</v>
      </c>
      <c r="I638" t="s">
        <v>29</v>
      </c>
      <c r="J638" t="s">
        <v>1053</v>
      </c>
      <c r="K638" t="s">
        <v>29</v>
      </c>
      <c r="L638" t="str">
        <f t="shared" si="13"/>
        <v>Equal</v>
      </c>
    </row>
    <row r="639" spans="1:12" x14ac:dyDescent="0.25">
      <c r="A639" t="s">
        <v>12</v>
      </c>
      <c r="B639" t="s">
        <v>1054</v>
      </c>
      <c r="C639" t="s">
        <v>1055</v>
      </c>
      <c r="D639" t="s">
        <v>15</v>
      </c>
      <c r="E639">
        <v>10</v>
      </c>
      <c r="F639">
        <v>6</v>
      </c>
      <c r="G639">
        <v>6</v>
      </c>
      <c r="H639">
        <v>6</v>
      </c>
      <c r="I639" t="s">
        <v>16</v>
      </c>
      <c r="J639" t="s">
        <v>990</v>
      </c>
      <c r="K639" t="s">
        <v>18</v>
      </c>
      <c r="L639" t="str">
        <f t="shared" si="13"/>
        <v>Equal</v>
      </c>
    </row>
    <row r="640" spans="1:12" x14ac:dyDescent="0.25">
      <c r="A640" t="s">
        <v>12</v>
      </c>
      <c r="B640" t="s">
        <v>1056</v>
      </c>
      <c r="C640" t="s">
        <v>1057</v>
      </c>
      <c r="D640" t="s">
        <v>15</v>
      </c>
      <c r="E640">
        <v>1258</v>
      </c>
      <c r="F640">
        <v>6</v>
      </c>
      <c r="G640">
        <v>6</v>
      </c>
      <c r="H640">
        <v>6</v>
      </c>
      <c r="I640" t="s">
        <v>31</v>
      </c>
      <c r="J640" t="s">
        <v>88</v>
      </c>
      <c r="K640" t="s">
        <v>31</v>
      </c>
      <c r="L640" t="str">
        <f t="shared" si="13"/>
        <v>Equal</v>
      </c>
    </row>
    <row r="641" spans="1:12" x14ac:dyDescent="0.25">
      <c r="A641" t="s">
        <v>12</v>
      </c>
      <c r="B641" t="s">
        <v>1058</v>
      </c>
      <c r="C641" t="s">
        <v>1059</v>
      </c>
      <c r="D641" t="s">
        <v>15</v>
      </c>
      <c r="E641">
        <v>1419</v>
      </c>
      <c r="F641">
        <v>6</v>
      </c>
      <c r="G641">
        <v>6</v>
      </c>
      <c r="H641">
        <v>6</v>
      </c>
      <c r="I641" t="s">
        <v>16</v>
      </c>
      <c r="J641" t="s">
        <v>990</v>
      </c>
      <c r="K641" t="s">
        <v>18</v>
      </c>
      <c r="L641" t="str">
        <f t="shared" si="13"/>
        <v>Equal</v>
      </c>
    </row>
    <row r="642" spans="1:12" x14ac:dyDescent="0.25">
      <c r="A642" t="s">
        <v>12</v>
      </c>
      <c r="B642" t="s">
        <v>1060</v>
      </c>
      <c r="C642" t="s">
        <v>1061</v>
      </c>
      <c r="D642" t="s">
        <v>99</v>
      </c>
      <c r="E642">
        <v>1685</v>
      </c>
      <c r="F642">
        <v>24</v>
      </c>
      <c r="G642">
        <v>6</v>
      </c>
      <c r="H642">
        <v>6</v>
      </c>
      <c r="I642" t="s">
        <v>16</v>
      </c>
      <c r="J642" t="s">
        <v>990</v>
      </c>
      <c r="K642" t="s">
        <v>18</v>
      </c>
      <c r="L642" t="str">
        <f t="shared" ref="L642:L705" si="14">IF(F642=G642, "Equal", IF(F642&gt;G642, "Baseline", "Vessel"))</f>
        <v>Baseline</v>
      </c>
    </row>
    <row r="643" spans="1:12" x14ac:dyDescent="0.25">
      <c r="A643" t="s">
        <v>12</v>
      </c>
      <c r="B643">
        <v>564272</v>
      </c>
      <c r="C643" t="s">
        <v>1062</v>
      </c>
      <c r="D643" t="s">
        <v>15</v>
      </c>
      <c r="E643">
        <v>1089</v>
      </c>
      <c r="F643">
        <v>6</v>
      </c>
      <c r="G643">
        <v>6</v>
      </c>
      <c r="H643">
        <v>6</v>
      </c>
      <c r="I643" t="s">
        <v>28</v>
      </c>
      <c r="J643" t="s">
        <v>82</v>
      </c>
      <c r="K643" t="s">
        <v>28</v>
      </c>
      <c r="L643" t="str">
        <f t="shared" si="14"/>
        <v>Equal</v>
      </c>
    </row>
    <row r="644" spans="1:12" x14ac:dyDescent="0.25">
      <c r="A644" t="s">
        <v>12</v>
      </c>
      <c r="B644" t="s">
        <v>1063</v>
      </c>
      <c r="C644" t="s">
        <v>1064</v>
      </c>
      <c r="D644" t="s">
        <v>15</v>
      </c>
      <c r="E644">
        <v>654</v>
      </c>
      <c r="F644">
        <v>6</v>
      </c>
      <c r="G644">
        <v>6</v>
      </c>
      <c r="H644">
        <v>6</v>
      </c>
      <c r="I644" t="s">
        <v>16</v>
      </c>
      <c r="J644" t="s">
        <v>990</v>
      </c>
      <c r="K644" t="s">
        <v>18</v>
      </c>
      <c r="L644" t="str">
        <f t="shared" si="14"/>
        <v>Equal</v>
      </c>
    </row>
    <row r="645" spans="1:12" x14ac:dyDescent="0.25">
      <c r="A645" t="s">
        <v>12</v>
      </c>
      <c r="B645" t="s">
        <v>1065</v>
      </c>
      <c r="C645" t="s">
        <v>1066</v>
      </c>
      <c r="D645" t="s">
        <v>15</v>
      </c>
      <c r="E645">
        <v>1525</v>
      </c>
      <c r="F645">
        <v>6</v>
      </c>
      <c r="G645">
        <v>6</v>
      </c>
      <c r="H645">
        <v>6</v>
      </c>
      <c r="I645" t="s">
        <v>16</v>
      </c>
      <c r="J645" t="s">
        <v>990</v>
      </c>
      <c r="K645" t="s">
        <v>18</v>
      </c>
      <c r="L645" t="str">
        <f t="shared" si="14"/>
        <v>Equal</v>
      </c>
    </row>
    <row r="646" spans="1:12" x14ac:dyDescent="0.25">
      <c r="A646" t="s">
        <v>12</v>
      </c>
      <c r="B646" t="s">
        <v>1067</v>
      </c>
      <c r="C646" t="s">
        <v>1068</v>
      </c>
      <c r="D646" t="s">
        <v>15</v>
      </c>
      <c r="E646">
        <v>1529</v>
      </c>
      <c r="F646">
        <v>6</v>
      </c>
      <c r="G646">
        <v>6</v>
      </c>
      <c r="H646">
        <v>6</v>
      </c>
      <c r="I646" t="s">
        <v>16</v>
      </c>
      <c r="J646" t="s">
        <v>990</v>
      </c>
      <c r="K646" t="s">
        <v>18</v>
      </c>
      <c r="L646" t="str">
        <f t="shared" si="14"/>
        <v>Equal</v>
      </c>
    </row>
    <row r="647" spans="1:12" x14ac:dyDescent="0.25">
      <c r="A647" t="s">
        <v>12</v>
      </c>
      <c r="B647" t="s">
        <v>1069</v>
      </c>
      <c r="C647" t="s">
        <v>1070</v>
      </c>
      <c r="D647" t="s">
        <v>15</v>
      </c>
      <c r="E647">
        <v>1666</v>
      </c>
      <c r="F647">
        <v>6</v>
      </c>
      <c r="G647">
        <v>6</v>
      </c>
      <c r="H647">
        <v>6</v>
      </c>
      <c r="I647" t="s">
        <v>29</v>
      </c>
      <c r="J647" t="s">
        <v>45</v>
      </c>
      <c r="K647" t="s">
        <v>29</v>
      </c>
      <c r="L647" t="str">
        <f t="shared" si="14"/>
        <v>Equal</v>
      </c>
    </row>
    <row r="648" spans="1:12" x14ac:dyDescent="0.25">
      <c r="A648" t="s">
        <v>12</v>
      </c>
      <c r="B648" t="s">
        <v>1071</v>
      </c>
      <c r="C648" t="s">
        <v>1072</v>
      </c>
      <c r="D648" t="s">
        <v>99</v>
      </c>
      <c r="E648">
        <v>1272</v>
      </c>
      <c r="F648">
        <v>6</v>
      </c>
      <c r="G648">
        <v>6</v>
      </c>
      <c r="H648">
        <v>6</v>
      </c>
      <c r="I648" t="s">
        <v>29</v>
      </c>
      <c r="J648" t="s">
        <v>71</v>
      </c>
      <c r="K648" t="s">
        <v>29</v>
      </c>
      <c r="L648" t="str">
        <f t="shared" si="14"/>
        <v>Equal</v>
      </c>
    </row>
    <row r="649" spans="1:12" x14ac:dyDescent="0.25">
      <c r="A649" t="s">
        <v>12</v>
      </c>
      <c r="B649" t="s">
        <v>1073</v>
      </c>
      <c r="C649" t="s">
        <v>1074</v>
      </c>
      <c r="D649" t="s">
        <v>15</v>
      </c>
      <c r="E649">
        <v>387</v>
      </c>
      <c r="F649">
        <v>6</v>
      </c>
      <c r="G649">
        <v>6</v>
      </c>
      <c r="H649">
        <v>6</v>
      </c>
      <c r="I649" t="s">
        <v>16</v>
      </c>
      <c r="J649" t="s">
        <v>998</v>
      </c>
      <c r="K649" t="s">
        <v>21</v>
      </c>
      <c r="L649" t="str">
        <f t="shared" si="14"/>
        <v>Equal</v>
      </c>
    </row>
    <row r="650" spans="1:12" x14ac:dyDescent="0.25">
      <c r="A650" t="s">
        <v>12</v>
      </c>
      <c r="B650" t="s">
        <v>1075</v>
      </c>
      <c r="C650" t="s">
        <v>1076</v>
      </c>
      <c r="D650" t="s">
        <v>15</v>
      </c>
      <c r="E650">
        <v>1627</v>
      </c>
      <c r="F650">
        <v>6</v>
      </c>
      <c r="G650">
        <v>6</v>
      </c>
      <c r="H650">
        <v>6</v>
      </c>
      <c r="I650" t="s">
        <v>16</v>
      </c>
      <c r="J650" t="s">
        <v>990</v>
      </c>
      <c r="K650" t="s">
        <v>18</v>
      </c>
      <c r="L650" t="str">
        <f t="shared" si="14"/>
        <v>Equal</v>
      </c>
    </row>
    <row r="651" spans="1:12" x14ac:dyDescent="0.25">
      <c r="A651" t="s">
        <v>12</v>
      </c>
      <c r="B651" t="s">
        <v>1077</v>
      </c>
      <c r="C651" t="s">
        <v>1078</v>
      </c>
      <c r="D651" t="s">
        <v>15</v>
      </c>
      <c r="E651">
        <v>1420</v>
      </c>
      <c r="F651">
        <v>6</v>
      </c>
      <c r="G651">
        <v>6</v>
      </c>
      <c r="H651">
        <v>6</v>
      </c>
      <c r="I651" t="s">
        <v>16</v>
      </c>
      <c r="J651" t="s">
        <v>990</v>
      </c>
      <c r="K651" t="s">
        <v>18</v>
      </c>
      <c r="L651" t="str">
        <f t="shared" si="14"/>
        <v>Equal</v>
      </c>
    </row>
    <row r="652" spans="1:12" x14ac:dyDescent="0.25">
      <c r="A652" t="s">
        <v>12</v>
      </c>
      <c r="B652">
        <v>590113</v>
      </c>
      <c r="C652" t="s">
        <v>1079</v>
      </c>
      <c r="D652" t="s">
        <v>15</v>
      </c>
      <c r="E652">
        <v>1184</v>
      </c>
      <c r="F652">
        <v>6</v>
      </c>
      <c r="G652">
        <v>6</v>
      </c>
      <c r="H652">
        <v>6</v>
      </c>
      <c r="I652" t="s">
        <v>30</v>
      </c>
      <c r="J652" t="s">
        <v>78</v>
      </c>
      <c r="K652" t="s">
        <v>30</v>
      </c>
      <c r="L652" t="str">
        <f t="shared" si="14"/>
        <v>Equal</v>
      </c>
    </row>
    <row r="653" spans="1:12" x14ac:dyDescent="0.25">
      <c r="A653" t="s">
        <v>12</v>
      </c>
      <c r="B653" t="s">
        <v>1080</v>
      </c>
      <c r="C653" t="s">
        <v>1081</v>
      </c>
      <c r="D653" t="s">
        <v>15</v>
      </c>
      <c r="E653">
        <v>248</v>
      </c>
      <c r="F653">
        <v>6</v>
      </c>
      <c r="G653">
        <v>6</v>
      </c>
      <c r="H653">
        <v>6</v>
      </c>
      <c r="I653" t="s">
        <v>16</v>
      </c>
      <c r="J653" t="s">
        <v>990</v>
      </c>
      <c r="K653" t="s">
        <v>18</v>
      </c>
      <c r="L653" t="str">
        <f t="shared" si="14"/>
        <v>Equal</v>
      </c>
    </row>
    <row r="654" spans="1:12" x14ac:dyDescent="0.25">
      <c r="A654" t="s">
        <v>12</v>
      </c>
      <c r="B654">
        <v>1143435</v>
      </c>
      <c r="C654" t="s">
        <v>1082</v>
      </c>
      <c r="D654" t="s">
        <v>15</v>
      </c>
      <c r="E654">
        <v>45</v>
      </c>
      <c r="F654">
        <v>6</v>
      </c>
      <c r="G654">
        <v>6</v>
      </c>
      <c r="H654">
        <v>6</v>
      </c>
      <c r="I654" t="s">
        <v>16</v>
      </c>
      <c r="J654" t="s">
        <v>990</v>
      </c>
      <c r="K654" t="s">
        <v>18</v>
      </c>
      <c r="L654" t="str">
        <f t="shared" si="14"/>
        <v>Equal</v>
      </c>
    </row>
    <row r="655" spans="1:12" x14ac:dyDescent="0.25">
      <c r="A655" t="s">
        <v>12</v>
      </c>
      <c r="B655" t="s">
        <v>1083</v>
      </c>
      <c r="C655" t="s">
        <v>1084</v>
      </c>
      <c r="D655" t="s">
        <v>15</v>
      </c>
      <c r="E655">
        <v>144</v>
      </c>
      <c r="F655">
        <v>6</v>
      </c>
      <c r="G655">
        <v>6</v>
      </c>
      <c r="H655">
        <v>6</v>
      </c>
      <c r="I655" t="s">
        <v>29</v>
      </c>
      <c r="J655" t="s">
        <v>144</v>
      </c>
      <c r="K655" t="s">
        <v>29</v>
      </c>
      <c r="L655" t="str">
        <f t="shared" si="14"/>
        <v>Equal</v>
      </c>
    </row>
    <row r="656" spans="1:12" x14ac:dyDescent="0.25">
      <c r="A656" t="s">
        <v>12</v>
      </c>
      <c r="B656" t="s">
        <v>1085</v>
      </c>
      <c r="C656" t="s">
        <v>1086</v>
      </c>
      <c r="D656" t="s">
        <v>15</v>
      </c>
      <c r="E656">
        <v>1347</v>
      </c>
      <c r="F656">
        <v>6</v>
      </c>
      <c r="G656">
        <v>6</v>
      </c>
      <c r="H656">
        <v>6</v>
      </c>
      <c r="I656" t="s">
        <v>16</v>
      </c>
      <c r="J656" t="s">
        <v>25</v>
      </c>
      <c r="K656" t="s">
        <v>26</v>
      </c>
      <c r="L656" t="str">
        <f t="shared" si="14"/>
        <v>Equal</v>
      </c>
    </row>
    <row r="657" spans="1:12" x14ac:dyDescent="0.25">
      <c r="A657" t="s">
        <v>12</v>
      </c>
      <c r="B657">
        <v>619658</v>
      </c>
      <c r="C657" t="s">
        <v>1087</v>
      </c>
      <c r="D657" t="s">
        <v>15</v>
      </c>
      <c r="E657">
        <v>1450</v>
      </c>
      <c r="F657">
        <v>6</v>
      </c>
      <c r="G657">
        <v>6</v>
      </c>
      <c r="H657">
        <v>6</v>
      </c>
      <c r="I657" t="s">
        <v>31</v>
      </c>
      <c r="J657" t="s">
        <v>119</v>
      </c>
      <c r="K657" t="s">
        <v>31</v>
      </c>
      <c r="L657" t="str">
        <f t="shared" si="14"/>
        <v>Equal</v>
      </c>
    </row>
    <row r="658" spans="1:12" x14ac:dyDescent="0.25">
      <c r="A658" t="s">
        <v>12</v>
      </c>
      <c r="B658" t="s">
        <v>1088</v>
      </c>
      <c r="C658" t="s">
        <v>1089</v>
      </c>
      <c r="D658" t="s">
        <v>15</v>
      </c>
      <c r="E658">
        <v>574</v>
      </c>
      <c r="F658">
        <v>6</v>
      </c>
      <c r="G658">
        <v>6</v>
      </c>
      <c r="H658">
        <v>6</v>
      </c>
      <c r="I658" t="s">
        <v>16</v>
      </c>
      <c r="J658" t="s">
        <v>990</v>
      </c>
      <c r="K658" t="s">
        <v>18</v>
      </c>
      <c r="L658" t="str">
        <f t="shared" si="14"/>
        <v>Equal</v>
      </c>
    </row>
    <row r="659" spans="1:12" x14ac:dyDescent="0.25">
      <c r="A659" t="s">
        <v>12</v>
      </c>
      <c r="B659" t="s">
        <v>1090</v>
      </c>
      <c r="C659" t="s">
        <v>1091</v>
      </c>
      <c r="D659" t="s">
        <v>15</v>
      </c>
      <c r="E659">
        <v>1214</v>
      </c>
      <c r="F659">
        <v>6</v>
      </c>
      <c r="G659">
        <v>6</v>
      </c>
      <c r="H659">
        <v>6</v>
      </c>
      <c r="I659" t="s">
        <v>29</v>
      </c>
      <c r="J659" t="s">
        <v>1092</v>
      </c>
      <c r="K659" t="s">
        <v>29</v>
      </c>
      <c r="L659" t="str">
        <f t="shared" si="14"/>
        <v>Equal</v>
      </c>
    </row>
    <row r="660" spans="1:12" x14ac:dyDescent="0.25">
      <c r="A660" t="s">
        <v>12</v>
      </c>
      <c r="B660">
        <v>1044163</v>
      </c>
      <c r="C660" t="s">
        <v>1093</v>
      </c>
      <c r="D660" t="s">
        <v>15</v>
      </c>
      <c r="E660">
        <v>101</v>
      </c>
      <c r="F660">
        <v>6</v>
      </c>
      <c r="G660">
        <v>6</v>
      </c>
      <c r="H660">
        <v>6</v>
      </c>
      <c r="I660" t="s">
        <v>29</v>
      </c>
      <c r="J660" t="s">
        <v>93</v>
      </c>
      <c r="K660" t="s">
        <v>29</v>
      </c>
      <c r="L660" t="str">
        <f t="shared" si="14"/>
        <v>Equal</v>
      </c>
    </row>
    <row r="661" spans="1:12" x14ac:dyDescent="0.25">
      <c r="A661" t="s">
        <v>12</v>
      </c>
      <c r="B661" t="s">
        <v>1094</v>
      </c>
      <c r="C661" t="s">
        <v>47</v>
      </c>
      <c r="D661" t="s">
        <v>15</v>
      </c>
      <c r="E661">
        <v>611</v>
      </c>
      <c r="F661">
        <v>6</v>
      </c>
      <c r="G661">
        <v>6</v>
      </c>
      <c r="H661">
        <v>6</v>
      </c>
      <c r="I661" t="s">
        <v>16</v>
      </c>
      <c r="J661" t="s">
        <v>990</v>
      </c>
      <c r="K661" t="s">
        <v>18</v>
      </c>
      <c r="L661" t="str">
        <f t="shared" si="14"/>
        <v>Equal</v>
      </c>
    </row>
    <row r="662" spans="1:12" x14ac:dyDescent="0.25">
      <c r="A662" t="s">
        <v>12</v>
      </c>
      <c r="B662" t="s">
        <v>1095</v>
      </c>
      <c r="C662" t="s">
        <v>47</v>
      </c>
      <c r="D662" t="s">
        <v>15</v>
      </c>
      <c r="E662">
        <v>686</v>
      </c>
      <c r="F662">
        <v>6</v>
      </c>
      <c r="G662">
        <v>6</v>
      </c>
      <c r="H662">
        <v>6</v>
      </c>
      <c r="I662" t="s">
        <v>16</v>
      </c>
      <c r="J662" t="s">
        <v>990</v>
      </c>
      <c r="K662" t="s">
        <v>18</v>
      </c>
      <c r="L662" t="str">
        <f t="shared" si="14"/>
        <v>Equal</v>
      </c>
    </row>
    <row r="663" spans="1:12" x14ac:dyDescent="0.25">
      <c r="A663" t="s">
        <v>12</v>
      </c>
      <c r="B663" t="s">
        <v>1096</v>
      </c>
      <c r="C663" t="s">
        <v>1097</v>
      </c>
      <c r="D663" t="s">
        <v>15</v>
      </c>
      <c r="E663">
        <v>438</v>
      </c>
      <c r="F663">
        <v>6</v>
      </c>
      <c r="G663">
        <v>6</v>
      </c>
      <c r="H663">
        <v>6</v>
      </c>
      <c r="I663" t="s">
        <v>28</v>
      </c>
      <c r="J663" t="s">
        <v>82</v>
      </c>
      <c r="K663" t="s">
        <v>28</v>
      </c>
      <c r="L663" t="str">
        <f t="shared" si="14"/>
        <v>Equal</v>
      </c>
    </row>
    <row r="664" spans="1:12" x14ac:dyDescent="0.25">
      <c r="A664" t="s">
        <v>12</v>
      </c>
      <c r="B664" t="s">
        <v>1098</v>
      </c>
      <c r="C664" t="s">
        <v>1099</v>
      </c>
      <c r="D664" t="s">
        <v>15</v>
      </c>
      <c r="E664">
        <v>918</v>
      </c>
      <c r="F664">
        <v>6</v>
      </c>
      <c r="G664">
        <v>6</v>
      </c>
      <c r="H664">
        <v>6</v>
      </c>
      <c r="I664" t="s">
        <v>16</v>
      </c>
      <c r="J664" t="s">
        <v>36</v>
      </c>
      <c r="K664" t="s">
        <v>21</v>
      </c>
      <c r="L664" t="str">
        <f t="shared" si="14"/>
        <v>Equal</v>
      </c>
    </row>
    <row r="665" spans="1:12" x14ac:dyDescent="0.25">
      <c r="A665" t="s">
        <v>12</v>
      </c>
      <c r="B665" t="s">
        <v>1100</v>
      </c>
      <c r="C665" t="s">
        <v>1101</v>
      </c>
      <c r="D665" t="s">
        <v>15</v>
      </c>
      <c r="E665">
        <v>1199</v>
      </c>
      <c r="F665">
        <v>6</v>
      </c>
      <c r="G665">
        <v>6</v>
      </c>
      <c r="H665">
        <v>6</v>
      </c>
      <c r="I665" t="s">
        <v>16</v>
      </c>
      <c r="J665" t="s">
        <v>990</v>
      </c>
      <c r="K665" t="s">
        <v>18</v>
      </c>
      <c r="L665" t="str">
        <f t="shared" si="14"/>
        <v>Equal</v>
      </c>
    </row>
    <row r="666" spans="1:12" x14ac:dyDescent="0.25">
      <c r="A666" t="s">
        <v>12</v>
      </c>
      <c r="B666">
        <v>991964</v>
      </c>
      <c r="C666" t="s">
        <v>1102</v>
      </c>
      <c r="D666" t="s">
        <v>15</v>
      </c>
      <c r="E666">
        <v>202</v>
      </c>
      <c r="F666">
        <v>38</v>
      </c>
      <c r="G666">
        <v>38</v>
      </c>
      <c r="H666">
        <v>38</v>
      </c>
      <c r="I666" t="s">
        <v>16</v>
      </c>
      <c r="J666" t="s">
        <v>990</v>
      </c>
      <c r="K666" t="s">
        <v>18</v>
      </c>
      <c r="L666" t="str">
        <f t="shared" si="14"/>
        <v>Equal</v>
      </c>
    </row>
    <row r="667" spans="1:12" x14ac:dyDescent="0.25">
      <c r="A667" t="s">
        <v>12</v>
      </c>
      <c r="B667" t="s">
        <v>1103</v>
      </c>
      <c r="C667" t="s">
        <v>1019</v>
      </c>
      <c r="D667" t="s">
        <v>15</v>
      </c>
      <c r="E667">
        <v>484</v>
      </c>
      <c r="F667">
        <v>6</v>
      </c>
      <c r="G667">
        <v>6</v>
      </c>
      <c r="H667">
        <v>6</v>
      </c>
      <c r="I667" t="s">
        <v>16</v>
      </c>
      <c r="J667" t="s">
        <v>1104</v>
      </c>
      <c r="K667" t="s">
        <v>18</v>
      </c>
      <c r="L667" t="str">
        <f t="shared" si="14"/>
        <v>Equal</v>
      </c>
    </row>
    <row r="668" spans="1:12" x14ac:dyDescent="0.25">
      <c r="A668" t="s">
        <v>12</v>
      </c>
      <c r="B668" t="s">
        <v>1105</v>
      </c>
      <c r="C668" t="s">
        <v>1106</v>
      </c>
      <c r="D668" t="s">
        <v>15</v>
      </c>
      <c r="E668">
        <v>1111</v>
      </c>
      <c r="F668">
        <v>6</v>
      </c>
      <c r="G668">
        <v>6</v>
      </c>
      <c r="H668">
        <v>6</v>
      </c>
      <c r="I668" t="s">
        <v>31</v>
      </c>
      <c r="J668" t="s">
        <v>88</v>
      </c>
      <c r="K668" t="s">
        <v>31</v>
      </c>
      <c r="L668" t="str">
        <f t="shared" si="14"/>
        <v>Equal</v>
      </c>
    </row>
    <row r="669" spans="1:12" x14ac:dyDescent="0.25">
      <c r="A669" t="s">
        <v>12</v>
      </c>
      <c r="B669">
        <v>682035</v>
      </c>
      <c r="C669" t="s">
        <v>1107</v>
      </c>
      <c r="D669" t="s">
        <v>15</v>
      </c>
      <c r="E669">
        <v>710</v>
      </c>
      <c r="F669">
        <v>6</v>
      </c>
      <c r="G669">
        <v>6</v>
      </c>
      <c r="H669">
        <v>6</v>
      </c>
      <c r="I669" t="s">
        <v>16</v>
      </c>
      <c r="J669" t="s">
        <v>36</v>
      </c>
      <c r="K669" t="s">
        <v>21</v>
      </c>
      <c r="L669" t="str">
        <f t="shared" si="14"/>
        <v>Equal</v>
      </c>
    </row>
    <row r="670" spans="1:12" x14ac:dyDescent="0.25">
      <c r="A670" t="s">
        <v>12</v>
      </c>
      <c r="B670">
        <v>1179378</v>
      </c>
      <c r="C670" t="s">
        <v>1108</v>
      </c>
      <c r="D670" t="s">
        <v>15</v>
      </c>
      <c r="E670">
        <v>380</v>
      </c>
      <c r="F670">
        <v>6</v>
      </c>
      <c r="G670">
        <v>6</v>
      </c>
      <c r="H670">
        <v>6</v>
      </c>
      <c r="I670" t="s">
        <v>31</v>
      </c>
      <c r="J670" t="s">
        <v>119</v>
      </c>
      <c r="K670" t="s">
        <v>31</v>
      </c>
      <c r="L670" t="str">
        <f t="shared" si="14"/>
        <v>Equal</v>
      </c>
    </row>
    <row r="671" spans="1:12" x14ac:dyDescent="0.25">
      <c r="A671" t="s">
        <v>12</v>
      </c>
      <c r="B671" t="s">
        <v>1109</v>
      </c>
      <c r="C671" t="s">
        <v>1110</v>
      </c>
      <c r="D671" t="s">
        <v>15</v>
      </c>
      <c r="E671">
        <v>159</v>
      </c>
      <c r="F671">
        <v>6</v>
      </c>
      <c r="G671">
        <v>6</v>
      </c>
      <c r="H671">
        <v>6</v>
      </c>
      <c r="I671" t="s">
        <v>16</v>
      </c>
      <c r="J671" t="s">
        <v>1104</v>
      </c>
      <c r="K671" t="s">
        <v>18</v>
      </c>
      <c r="L671" t="str">
        <f t="shared" si="14"/>
        <v>Equal</v>
      </c>
    </row>
    <row r="672" spans="1:12" x14ac:dyDescent="0.25">
      <c r="A672" t="s">
        <v>12</v>
      </c>
      <c r="B672">
        <v>648586</v>
      </c>
      <c r="C672" t="s">
        <v>1111</v>
      </c>
      <c r="D672" t="s">
        <v>15</v>
      </c>
      <c r="E672">
        <v>1027</v>
      </c>
      <c r="F672">
        <v>6</v>
      </c>
      <c r="G672">
        <v>6</v>
      </c>
      <c r="H672">
        <v>6</v>
      </c>
      <c r="I672" t="s">
        <v>28</v>
      </c>
      <c r="J672" t="s">
        <v>82</v>
      </c>
      <c r="K672" t="s">
        <v>28</v>
      </c>
      <c r="L672" t="str">
        <f t="shared" si="14"/>
        <v>Equal</v>
      </c>
    </row>
    <row r="673" spans="1:12" x14ac:dyDescent="0.25">
      <c r="A673" t="s">
        <v>12</v>
      </c>
      <c r="B673" t="s">
        <v>1112</v>
      </c>
      <c r="C673" t="s">
        <v>1113</v>
      </c>
      <c r="D673" t="s">
        <v>15</v>
      </c>
      <c r="E673">
        <v>1095</v>
      </c>
      <c r="F673">
        <v>6</v>
      </c>
      <c r="G673">
        <v>6</v>
      </c>
      <c r="H673">
        <v>6</v>
      </c>
      <c r="I673" t="s">
        <v>16</v>
      </c>
      <c r="J673" t="s">
        <v>25</v>
      </c>
      <c r="K673" t="s">
        <v>26</v>
      </c>
      <c r="L673" t="str">
        <f t="shared" si="14"/>
        <v>Equal</v>
      </c>
    </row>
    <row r="674" spans="1:12" x14ac:dyDescent="0.25">
      <c r="A674" t="s">
        <v>12</v>
      </c>
      <c r="B674" t="s">
        <v>1114</v>
      </c>
      <c r="C674" t="s">
        <v>590</v>
      </c>
      <c r="D674" t="s">
        <v>15</v>
      </c>
      <c r="E674">
        <v>16</v>
      </c>
      <c r="F674">
        <v>6</v>
      </c>
      <c r="G674">
        <v>6</v>
      </c>
      <c r="H674">
        <v>6</v>
      </c>
      <c r="I674" t="s">
        <v>16</v>
      </c>
      <c r="J674" t="s">
        <v>1104</v>
      </c>
      <c r="K674" t="s">
        <v>18</v>
      </c>
      <c r="L674" t="str">
        <f t="shared" si="14"/>
        <v>Equal</v>
      </c>
    </row>
    <row r="675" spans="1:12" x14ac:dyDescent="0.25">
      <c r="A675" t="s">
        <v>12</v>
      </c>
      <c r="B675">
        <v>1238500</v>
      </c>
      <c r="C675" t="s">
        <v>676</v>
      </c>
      <c r="D675" t="s">
        <v>15</v>
      </c>
      <c r="E675">
        <v>1112</v>
      </c>
      <c r="F675">
        <v>6</v>
      </c>
      <c r="G675">
        <v>6</v>
      </c>
      <c r="H675">
        <v>6</v>
      </c>
      <c r="I675" t="s">
        <v>31</v>
      </c>
      <c r="J675" t="s">
        <v>88</v>
      </c>
      <c r="K675" t="s">
        <v>31</v>
      </c>
      <c r="L675" t="str">
        <f t="shared" si="14"/>
        <v>Equal</v>
      </c>
    </row>
    <row r="676" spans="1:12" x14ac:dyDescent="0.25">
      <c r="A676" t="s">
        <v>12</v>
      </c>
      <c r="B676">
        <v>1260501</v>
      </c>
      <c r="C676" t="s">
        <v>1115</v>
      </c>
      <c r="D676" t="s">
        <v>15</v>
      </c>
      <c r="E676">
        <v>1618</v>
      </c>
      <c r="F676">
        <v>6</v>
      </c>
      <c r="G676">
        <v>6</v>
      </c>
      <c r="H676">
        <v>6</v>
      </c>
      <c r="I676" t="s">
        <v>16</v>
      </c>
      <c r="J676" t="s">
        <v>1104</v>
      </c>
      <c r="K676" t="s">
        <v>18</v>
      </c>
      <c r="L676" t="str">
        <f t="shared" si="14"/>
        <v>Equal</v>
      </c>
    </row>
    <row r="677" spans="1:12" x14ac:dyDescent="0.25">
      <c r="A677" t="s">
        <v>12</v>
      </c>
      <c r="B677" t="s">
        <v>1116</v>
      </c>
      <c r="C677" t="s">
        <v>1117</v>
      </c>
      <c r="D677" t="s">
        <v>15</v>
      </c>
      <c r="E677">
        <v>1092</v>
      </c>
      <c r="F677">
        <v>6</v>
      </c>
      <c r="G677">
        <v>6</v>
      </c>
      <c r="H677">
        <v>6</v>
      </c>
      <c r="I677" t="s">
        <v>16</v>
      </c>
      <c r="J677" t="s">
        <v>1104</v>
      </c>
      <c r="K677" t="s">
        <v>18</v>
      </c>
      <c r="L677" t="str">
        <f t="shared" si="14"/>
        <v>Equal</v>
      </c>
    </row>
    <row r="678" spans="1:12" x14ac:dyDescent="0.25">
      <c r="A678" t="s">
        <v>12</v>
      </c>
      <c r="B678" t="s">
        <v>1118</v>
      </c>
      <c r="C678" t="s">
        <v>1119</v>
      </c>
      <c r="D678" t="s">
        <v>15</v>
      </c>
      <c r="E678">
        <v>1333</v>
      </c>
      <c r="F678">
        <v>6</v>
      </c>
      <c r="G678">
        <v>6</v>
      </c>
      <c r="H678">
        <v>6</v>
      </c>
      <c r="I678" t="s">
        <v>16</v>
      </c>
      <c r="J678" t="s">
        <v>1104</v>
      </c>
      <c r="K678" t="s">
        <v>18</v>
      </c>
      <c r="L678" t="str">
        <f t="shared" si="14"/>
        <v>Equal</v>
      </c>
    </row>
    <row r="679" spans="1:12" x14ac:dyDescent="0.25">
      <c r="A679" t="s">
        <v>12</v>
      </c>
      <c r="B679" t="s">
        <v>1120</v>
      </c>
      <c r="C679" t="s">
        <v>1121</v>
      </c>
      <c r="D679" t="s">
        <v>15</v>
      </c>
      <c r="E679">
        <v>554</v>
      </c>
      <c r="F679">
        <v>6</v>
      </c>
      <c r="G679">
        <v>6</v>
      </c>
      <c r="H679">
        <v>6</v>
      </c>
      <c r="I679" t="s">
        <v>16</v>
      </c>
      <c r="J679" t="s">
        <v>1104</v>
      </c>
      <c r="K679" t="s">
        <v>18</v>
      </c>
      <c r="L679" t="str">
        <f t="shared" si="14"/>
        <v>Equal</v>
      </c>
    </row>
    <row r="680" spans="1:12" x14ac:dyDescent="0.25">
      <c r="A680" t="s">
        <v>12</v>
      </c>
      <c r="B680" t="s">
        <v>1122</v>
      </c>
      <c r="C680" t="s">
        <v>1123</v>
      </c>
      <c r="D680" t="s">
        <v>15</v>
      </c>
      <c r="E680">
        <v>310</v>
      </c>
      <c r="F680">
        <v>6</v>
      </c>
      <c r="G680">
        <v>6</v>
      </c>
      <c r="H680">
        <v>6</v>
      </c>
      <c r="I680" t="s">
        <v>16</v>
      </c>
      <c r="J680" t="s">
        <v>20</v>
      </c>
      <c r="K680" t="s">
        <v>21</v>
      </c>
      <c r="L680" t="str">
        <f t="shared" si="14"/>
        <v>Equal</v>
      </c>
    </row>
    <row r="681" spans="1:12" x14ac:dyDescent="0.25">
      <c r="A681" t="s">
        <v>12</v>
      </c>
      <c r="B681" t="s">
        <v>1124</v>
      </c>
      <c r="C681" t="s">
        <v>1125</v>
      </c>
      <c r="D681" t="s">
        <v>15</v>
      </c>
      <c r="E681">
        <v>553</v>
      </c>
      <c r="F681">
        <v>6</v>
      </c>
      <c r="G681">
        <v>6</v>
      </c>
      <c r="H681">
        <v>6</v>
      </c>
      <c r="I681" t="s">
        <v>16</v>
      </c>
      <c r="J681" t="s">
        <v>1104</v>
      </c>
      <c r="K681" t="s">
        <v>18</v>
      </c>
      <c r="L681" t="str">
        <f t="shared" si="14"/>
        <v>Equal</v>
      </c>
    </row>
    <row r="682" spans="1:12" x14ac:dyDescent="0.25">
      <c r="A682" t="s">
        <v>12</v>
      </c>
      <c r="B682" t="s">
        <v>1126</v>
      </c>
      <c r="C682" t="s">
        <v>1127</v>
      </c>
      <c r="D682" t="s">
        <v>15</v>
      </c>
      <c r="E682">
        <v>1519</v>
      </c>
      <c r="F682">
        <v>6</v>
      </c>
      <c r="G682">
        <v>6</v>
      </c>
      <c r="H682">
        <v>6</v>
      </c>
      <c r="I682" t="s">
        <v>31</v>
      </c>
      <c r="J682" t="s">
        <v>516</v>
      </c>
      <c r="K682" t="s">
        <v>31</v>
      </c>
      <c r="L682" t="str">
        <f t="shared" si="14"/>
        <v>Equal</v>
      </c>
    </row>
    <row r="683" spans="1:12" x14ac:dyDescent="0.25">
      <c r="A683" t="s">
        <v>12</v>
      </c>
      <c r="B683" t="s">
        <v>1128</v>
      </c>
      <c r="C683" t="s">
        <v>1129</v>
      </c>
      <c r="D683" t="s">
        <v>15</v>
      </c>
      <c r="E683">
        <v>369</v>
      </c>
      <c r="F683">
        <v>6</v>
      </c>
      <c r="G683">
        <v>6</v>
      </c>
      <c r="H683">
        <v>6</v>
      </c>
      <c r="I683" t="s">
        <v>31</v>
      </c>
      <c r="J683" t="s">
        <v>1130</v>
      </c>
      <c r="K683" t="s">
        <v>31</v>
      </c>
      <c r="L683" t="str">
        <f t="shared" si="14"/>
        <v>Equal</v>
      </c>
    </row>
    <row r="684" spans="1:12" x14ac:dyDescent="0.25">
      <c r="A684" t="s">
        <v>12</v>
      </c>
      <c r="B684">
        <v>685668</v>
      </c>
      <c r="C684" t="s">
        <v>1131</v>
      </c>
      <c r="D684" t="s">
        <v>15</v>
      </c>
      <c r="E684">
        <v>1093</v>
      </c>
      <c r="F684">
        <v>6</v>
      </c>
      <c r="G684">
        <v>6</v>
      </c>
      <c r="H684">
        <v>6</v>
      </c>
      <c r="I684" t="s">
        <v>16</v>
      </c>
      <c r="J684" t="s">
        <v>36</v>
      </c>
      <c r="K684" t="s">
        <v>21</v>
      </c>
      <c r="L684" t="str">
        <f t="shared" si="14"/>
        <v>Equal</v>
      </c>
    </row>
    <row r="685" spans="1:12" x14ac:dyDescent="0.25">
      <c r="A685" t="s">
        <v>12</v>
      </c>
      <c r="B685">
        <v>1020747</v>
      </c>
      <c r="C685" t="s">
        <v>37</v>
      </c>
      <c r="D685" t="s">
        <v>15</v>
      </c>
      <c r="E685">
        <v>283</v>
      </c>
      <c r="F685">
        <v>79</v>
      </c>
      <c r="G685">
        <v>152</v>
      </c>
      <c r="H685">
        <v>79</v>
      </c>
      <c r="I685" t="s">
        <v>16</v>
      </c>
      <c r="J685" t="s">
        <v>1104</v>
      </c>
      <c r="K685" t="s">
        <v>18</v>
      </c>
      <c r="L685" t="str">
        <f t="shared" si="14"/>
        <v>Vessel</v>
      </c>
    </row>
    <row r="686" spans="1:12" x14ac:dyDescent="0.25">
      <c r="A686" t="s">
        <v>12</v>
      </c>
      <c r="B686" t="s">
        <v>1132</v>
      </c>
      <c r="C686" t="s">
        <v>1133</v>
      </c>
      <c r="D686" t="s">
        <v>15</v>
      </c>
      <c r="E686">
        <v>1234</v>
      </c>
      <c r="F686">
        <v>6</v>
      </c>
      <c r="G686" s="4">
        <v>6</v>
      </c>
      <c r="H686">
        <v>6</v>
      </c>
      <c r="I686" t="s">
        <v>16</v>
      </c>
      <c r="J686" t="s">
        <v>1134</v>
      </c>
      <c r="K686" t="s">
        <v>18</v>
      </c>
      <c r="L686" t="str">
        <f t="shared" si="14"/>
        <v>Equal</v>
      </c>
    </row>
    <row r="687" spans="1:12" x14ac:dyDescent="0.25">
      <c r="A687" t="s">
        <v>12</v>
      </c>
      <c r="B687">
        <v>1203159</v>
      </c>
      <c r="C687" t="s">
        <v>1135</v>
      </c>
      <c r="D687" t="s">
        <v>15</v>
      </c>
      <c r="E687">
        <v>922</v>
      </c>
      <c r="F687">
        <v>6</v>
      </c>
      <c r="G687">
        <v>6</v>
      </c>
      <c r="H687">
        <v>6</v>
      </c>
      <c r="I687" t="s">
        <v>28</v>
      </c>
      <c r="J687" t="s">
        <v>190</v>
      </c>
      <c r="K687" t="s">
        <v>28</v>
      </c>
      <c r="L687" t="str">
        <f t="shared" si="14"/>
        <v>Equal</v>
      </c>
    </row>
    <row r="688" spans="1:12" x14ac:dyDescent="0.25">
      <c r="A688" t="s">
        <v>12</v>
      </c>
      <c r="B688" t="s">
        <v>1136</v>
      </c>
      <c r="C688" t="s">
        <v>1137</v>
      </c>
      <c r="D688" t="s">
        <v>15</v>
      </c>
      <c r="E688">
        <v>474</v>
      </c>
      <c r="F688">
        <v>6</v>
      </c>
      <c r="G688">
        <v>6</v>
      </c>
      <c r="H688">
        <v>6</v>
      </c>
      <c r="I688" t="s">
        <v>29</v>
      </c>
      <c r="J688" t="s">
        <v>747</v>
      </c>
      <c r="K688" t="s">
        <v>29</v>
      </c>
      <c r="L688" t="str">
        <f t="shared" si="14"/>
        <v>Equal</v>
      </c>
    </row>
    <row r="689" spans="1:12" x14ac:dyDescent="0.25">
      <c r="A689" t="s">
        <v>12</v>
      </c>
      <c r="B689">
        <v>1241080</v>
      </c>
      <c r="C689" t="s">
        <v>1138</v>
      </c>
      <c r="D689" t="s">
        <v>15</v>
      </c>
      <c r="E689">
        <v>1651</v>
      </c>
      <c r="F689">
        <v>6</v>
      </c>
      <c r="G689">
        <v>6</v>
      </c>
      <c r="H689">
        <v>6</v>
      </c>
      <c r="I689" t="s">
        <v>28</v>
      </c>
      <c r="J689" t="s">
        <v>1139</v>
      </c>
      <c r="K689" t="s">
        <v>28</v>
      </c>
      <c r="L689" t="str">
        <f t="shared" si="14"/>
        <v>Equal</v>
      </c>
    </row>
    <row r="690" spans="1:12" x14ac:dyDescent="0.25">
      <c r="A690" t="s">
        <v>12</v>
      </c>
      <c r="B690">
        <v>1178485</v>
      </c>
      <c r="C690" t="s">
        <v>1140</v>
      </c>
      <c r="D690" t="s">
        <v>15</v>
      </c>
      <c r="E690">
        <v>927</v>
      </c>
      <c r="F690">
        <v>6</v>
      </c>
      <c r="G690" s="4">
        <v>6</v>
      </c>
      <c r="H690">
        <v>6</v>
      </c>
      <c r="I690" t="s">
        <v>16</v>
      </c>
      <c r="J690" t="s">
        <v>1134</v>
      </c>
      <c r="K690" t="s">
        <v>18</v>
      </c>
      <c r="L690" t="str">
        <f t="shared" si="14"/>
        <v>Equal</v>
      </c>
    </row>
    <row r="691" spans="1:12" x14ac:dyDescent="0.25">
      <c r="A691" t="s">
        <v>12</v>
      </c>
      <c r="B691" t="s">
        <v>1141</v>
      </c>
      <c r="C691" t="s">
        <v>1142</v>
      </c>
      <c r="D691" t="s">
        <v>15</v>
      </c>
      <c r="E691">
        <v>955</v>
      </c>
      <c r="F691">
        <v>6</v>
      </c>
      <c r="G691">
        <v>6</v>
      </c>
      <c r="H691">
        <v>6</v>
      </c>
      <c r="I691" t="s">
        <v>16</v>
      </c>
      <c r="J691" t="s">
        <v>25</v>
      </c>
      <c r="K691" t="s">
        <v>26</v>
      </c>
      <c r="L691" t="str">
        <f t="shared" si="14"/>
        <v>Equal</v>
      </c>
    </row>
    <row r="692" spans="1:12" x14ac:dyDescent="0.25">
      <c r="A692" t="s">
        <v>12</v>
      </c>
      <c r="B692" t="s">
        <v>1143</v>
      </c>
      <c r="C692" t="s">
        <v>1144</v>
      </c>
      <c r="D692" t="s">
        <v>15</v>
      </c>
      <c r="E692">
        <v>384</v>
      </c>
      <c r="F692">
        <v>6</v>
      </c>
      <c r="G692">
        <v>6</v>
      </c>
      <c r="H692">
        <v>6</v>
      </c>
      <c r="I692" t="s">
        <v>16</v>
      </c>
      <c r="J692" t="s">
        <v>20</v>
      </c>
      <c r="K692" t="s">
        <v>21</v>
      </c>
      <c r="L692" t="str">
        <f t="shared" si="14"/>
        <v>Equal</v>
      </c>
    </row>
    <row r="693" spans="1:12" x14ac:dyDescent="0.25">
      <c r="A693" t="s">
        <v>12</v>
      </c>
      <c r="B693" t="s">
        <v>1145</v>
      </c>
      <c r="C693" t="s">
        <v>1146</v>
      </c>
      <c r="D693" t="s">
        <v>15</v>
      </c>
      <c r="E693">
        <v>409</v>
      </c>
      <c r="F693">
        <v>6</v>
      </c>
      <c r="G693">
        <v>6</v>
      </c>
      <c r="H693">
        <v>6</v>
      </c>
      <c r="I693" t="s">
        <v>16</v>
      </c>
      <c r="J693" t="s">
        <v>221</v>
      </c>
      <c r="K693" t="s">
        <v>21</v>
      </c>
      <c r="L693" t="str">
        <f t="shared" si="14"/>
        <v>Equal</v>
      </c>
    </row>
    <row r="694" spans="1:12" x14ac:dyDescent="0.25">
      <c r="A694" t="s">
        <v>12</v>
      </c>
      <c r="B694" t="s">
        <v>1147</v>
      </c>
      <c r="C694" t="s">
        <v>1148</v>
      </c>
      <c r="D694" t="s">
        <v>15</v>
      </c>
      <c r="E694">
        <v>136</v>
      </c>
      <c r="F694">
        <v>20</v>
      </c>
      <c r="G694">
        <v>6</v>
      </c>
      <c r="H694">
        <v>6</v>
      </c>
      <c r="I694" t="s">
        <v>28</v>
      </c>
      <c r="J694" t="s">
        <v>82</v>
      </c>
      <c r="K694" t="s">
        <v>28</v>
      </c>
      <c r="L694" t="str">
        <f t="shared" si="14"/>
        <v>Baseline</v>
      </c>
    </row>
    <row r="695" spans="1:12" x14ac:dyDescent="0.25">
      <c r="A695" t="s">
        <v>12</v>
      </c>
      <c r="B695" t="s">
        <v>1149</v>
      </c>
      <c r="C695" t="s">
        <v>1150</v>
      </c>
      <c r="D695" t="s">
        <v>15</v>
      </c>
      <c r="E695">
        <v>402</v>
      </c>
      <c r="F695">
        <v>6</v>
      </c>
      <c r="G695">
        <v>6</v>
      </c>
      <c r="H695">
        <v>6</v>
      </c>
      <c r="I695" t="s">
        <v>29</v>
      </c>
      <c r="J695" t="s">
        <v>71</v>
      </c>
      <c r="K695" t="s">
        <v>29</v>
      </c>
      <c r="L695" t="str">
        <f t="shared" si="14"/>
        <v>Equal</v>
      </c>
    </row>
    <row r="696" spans="1:12" x14ac:dyDescent="0.25">
      <c r="A696" t="s">
        <v>12</v>
      </c>
      <c r="B696" t="s">
        <v>1151</v>
      </c>
      <c r="C696" t="s">
        <v>47</v>
      </c>
      <c r="D696" t="s">
        <v>15</v>
      </c>
      <c r="E696">
        <v>1422</v>
      </c>
      <c r="F696">
        <v>6</v>
      </c>
      <c r="G696" s="4">
        <v>6</v>
      </c>
      <c r="H696">
        <v>6</v>
      </c>
      <c r="I696" t="s">
        <v>16</v>
      </c>
      <c r="J696" t="s">
        <v>1134</v>
      </c>
      <c r="K696" t="s">
        <v>18</v>
      </c>
      <c r="L696" t="str">
        <f t="shared" si="14"/>
        <v>Equal</v>
      </c>
    </row>
    <row r="697" spans="1:12" x14ac:dyDescent="0.25">
      <c r="A697" t="s">
        <v>12</v>
      </c>
      <c r="B697">
        <v>1235840</v>
      </c>
      <c r="C697" t="s">
        <v>1152</v>
      </c>
      <c r="D697" t="s">
        <v>15</v>
      </c>
      <c r="E697">
        <v>617</v>
      </c>
      <c r="F697">
        <v>6</v>
      </c>
      <c r="G697">
        <v>6</v>
      </c>
      <c r="H697">
        <v>6</v>
      </c>
      <c r="I697" t="s">
        <v>211</v>
      </c>
      <c r="J697" t="s">
        <v>232</v>
      </c>
      <c r="K697" t="s">
        <v>32</v>
      </c>
      <c r="L697" t="str">
        <f t="shared" si="14"/>
        <v>Equal</v>
      </c>
    </row>
    <row r="698" spans="1:12" x14ac:dyDescent="0.25">
      <c r="A698" t="s">
        <v>12</v>
      </c>
      <c r="B698" t="s">
        <v>1153</v>
      </c>
      <c r="C698" t="s">
        <v>1154</v>
      </c>
      <c r="D698" t="s">
        <v>15</v>
      </c>
      <c r="E698">
        <v>86</v>
      </c>
      <c r="F698">
        <v>6</v>
      </c>
      <c r="G698">
        <v>6</v>
      </c>
      <c r="H698">
        <v>6</v>
      </c>
      <c r="I698" t="s">
        <v>31</v>
      </c>
      <c r="J698" t="s">
        <v>52</v>
      </c>
      <c r="K698" t="s">
        <v>21</v>
      </c>
      <c r="L698" t="str">
        <f t="shared" si="14"/>
        <v>Equal</v>
      </c>
    </row>
    <row r="699" spans="1:12" x14ac:dyDescent="0.25">
      <c r="A699" t="s">
        <v>12</v>
      </c>
      <c r="B699" t="s">
        <v>1155</v>
      </c>
      <c r="C699" t="s">
        <v>1156</v>
      </c>
      <c r="D699" t="s">
        <v>15</v>
      </c>
      <c r="E699">
        <v>172</v>
      </c>
      <c r="F699">
        <v>6</v>
      </c>
      <c r="G699">
        <v>6</v>
      </c>
      <c r="H699">
        <v>6</v>
      </c>
      <c r="I699" t="s">
        <v>29</v>
      </c>
      <c r="J699" t="s">
        <v>122</v>
      </c>
      <c r="K699" t="s">
        <v>29</v>
      </c>
      <c r="L699" t="str">
        <f t="shared" si="14"/>
        <v>Equal</v>
      </c>
    </row>
    <row r="700" spans="1:12" x14ac:dyDescent="0.25">
      <c r="A700" t="s">
        <v>12</v>
      </c>
      <c r="B700">
        <v>921680</v>
      </c>
      <c r="C700" t="s">
        <v>1157</v>
      </c>
      <c r="D700" t="s">
        <v>15</v>
      </c>
      <c r="E700">
        <v>218</v>
      </c>
      <c r="F700">
        <v>6</v>
      </c>
      <c r="G700" s="11">
        <v>6</v>
      </c>
      <c r="H700">
        <v>6</v>
      </c>
      <c r="I700" t="s">
        <v>16</v>
      </c>
      <c r="J700" t="s">
        <v>1134</v>
      </c>
      <c r="K700" t="s">
        <v>18</v>
      </c>
      <c r="L700" t="str">
        <f t="shared" si="14"/>
        <v>Equal</v>
      </c>
    </row>
    <row r="701" spans="1:12" x14ac:dyDescent="0.25">
      <c r="A701" t="s">
        <v>12</v>
      </c>
      <c r="B701">
        <v>1165118</v>
      </c>
      <c r="C701" t="s">
        <v>1158</v>
      </c>
      <c r="D701" t="s">
        <v>15</v>
      </c>
      <c r="E701">
        <v>471</v>
      </c>
      <c r="F701">
        <v>6</v>
      </c>
      <c r="G701">
        <v>6</v>
      </c>
      <c r="H701">
        <v>6</v>
      </c>
      <c r="I701" t="s">
        <v>16</v>
      </c>
      <c r="J701" t="s">
        <v>1159</v>
      </c>
      <c r="K701" t="s">
        <v>32</v>
      </c>
      <c r="L701" t="str">
        <f t="shared" si="14"/>
        <v>Equal</v>
      </c>
    </row>
    <row r="702" spans="1:12" x14ac:dyDescent="0.25">
      <c r="A702" t="s">
        <v>12</v>
      </c>
      <c r="B702" t="s">
        <v>1160</v>
      </c>
      <c r="C702" t="s">
        <v>1161</v>
      </c>
      <c r="D702" t="s">
        <v>15</v>
      </c>
      <c r="E702">
        <v>430</v>
      </c>
      <c r="F702">
        <v>6</v>
      </c>
      <c r="G702">
        <v>6</v>
      </c>
      <c r="H702">
        <v>6</v>
      </c>
      <c r="I702" t="s">
        <v>16</v>
      </c>
      <c r="J702" t="s">
        <v>1134</v>
      </c>
      <c r="K702" t="s">
        <v>18</v>
      </c>
      <c r="L702" t="str">
        <f t="shared" si="14"/>
        <v>Equal</v>
      </c>
    </row>
    <row r="703" spans="1:12" x14ac:dyDescent="0.25">
      <c r="A703" t="s">
        <v>12</v>
      </c>
      <c r="B703">
        <v>1162015</v>
      </c>
      <c r="C703" t="s">
        <v>1162</v>
      </c>
      <c r="D703" t="s">
        <v>15</v>
      </c>
      <c r="E703">
        <v>249</v>
      </c>
      <c r="F703">
        <v>6</v>
      </c>
      <c r="G703">
        <v>6</v>
      </c>
      <c r="H703">
        <v>6</v>
      </c>
      <c r="I703" t="s">
        <v>1163</v>
      </c>
      <c r="J703" t="s">
        <v>1164</v>
      </c>
      <c r="K703" t="s">
        <v>32</v>
      </c>
      <c r="L703" t="str">
        <f t="shared" si="14"/>
        <v>Equal</v>
      </c>
    </row>
    <row r="704" spans="1:12" x14ac:dyDescent="0.25">
      <c r="A704" t="s">
        <v>12</v>
      </c>
      <c r="B704" t="s">
        <v>1165</v>
      </c>
      <c r="C704" t="s">
        <v>1166</v>
      </c>
      <c r="D704" t="s">
        <v>15</v>
      </c>
      <c r="E704">
        <v>757</v>
      </c>
      <c r="F704">
        <v>33</v>
      </c>
      <c r="G704">
        <v>6</v>
      </c>
      <c r="H704">
        <v>6</v>
      </c>
      <c r="I704" t="s">
        <v>30</v>
      </c>
      <c r="J704" t="s">
        <v>78</v>
      </c>
      <c r="K704" t="s">
        <v>30</v>
      </c>
      <c r="L704" t="str">
        <f t="shared" si="14"/>
        <v>Baseline</v>
      </c>
    </row>
    <row r="705" spans="1:12" x14ac:dyDescent="0.25">
      <c r="A705" t="s">
        <v>12</v>
      </c>
      <c r="B705">
        <v>1229137</v>
      </c>
      <c r="C705" t="s">
        <v>1167</v>
      </c>
      <c r="D705" t="s">
        <v>15</v>
      </c>
      <c r="E705">
        <v>1456</v>
      </c>
      <c r="F705">
        <v>6</v>
      </c>
      <c r="G705">
        <v>6</v>
      </c>
      <c r="H705">
        <v>6</v>
      </c>
      <c r="I705" t="s">
        <v>29</v>
      </c>
      <c r="J705" t="s">
        <v>93</v>
      </c>
      <c r="K705" t="s">
        <v>29</v>
      </c>
      <c r="L705" t="str">
        <f t="shared" si="14"/>
        <v>Equal</v>
      </c>
    </row>
    <row r="706" spans="1:12" x14ac:dyDescent="0.25">
      <c r="A706" t="s">
        <v>12</v>
      </c>
      <c r="B706" t="s">
        <v>1168</v>
      </c>
      <c r="C706" t="s">
        <v>1169</v>
      </c>
      <c r="D706" t="s">
        <v>15</v>
      </c>
      <c r="E706">
        <v>53</v>
      </c>
      <c r="F706">
        <v>6</v>
      </c>
      <c r="G706">
        <v>6</v>
      </c>
      <c r="H706">
        <v>6</v>
      </c>
      <c r="I706" t="s">
        <v>29</v>
      </c>
      <c r="J706" t="s">
        <v>71</v>
      </c>
      <c r="K706" t="s">
        <v>29</v>
      </c>
      <c r="L706" t="str">
        <f t="shared" ref="L706:L769" si="15">IF(F706=G706, "Equal", IF(F706&gt;G706, "Baseline", "Vessel"))</f>
        <v>Equal</v>
      </c>
    </row>
    <row r="707" spans="1:12" x14ac:dyDescent="0.25">
      <c r="A707" t="s">
        <v>12</v>
      </c>
      <c r="B707" t="s">
        <v>1170</v>
      </c>
      <c r="C707" t="s">
        <v>1171</v>
      </c>
      <c r="D707" t="s">
        <v>15</v>
      </c>
      <c r="E707">
        <v>723</v>
      </c>
      <c r="F707">
        <v>6</v>
      </c>
      <c r="G707">
        <v>6</v>
      </c>
      <c r="H707">
        <v>6</v>
      </c>
      <c r="I707" t="s">
        <v>29</v>
      </c>
      <c r="J707" t="s">
        <v>45</v>
      </c>
      <c r="K707" t="s">
        <v>29</v>
      </c>
      <c r="L707" t="str">
        <f t="shared" si="15"/>
        <v>Equal</v>
      </c>
    </row>
    <row r="708" spans="1:12" x14ac:dyDescent="0.25">
      <c r="A708" t="s">
        <v>12</v>
      </c>
      <c r="B708" t="s">
        <v>1172</v>
      </c>
      <c r="C708" t="s">
        <v>1173</v>
      </c>
      <c r="D708" t="s">
        <v>15</v>
      </c>
      <c r="E708">
        <v>66</v>
      </c>
      <c r="F708">
        <v>6</v>
      </c>
      <c r="G708">
        <v>6</v>
      </c>
      <c r="H708">
        <v>6</v>
      </c>
      <c r="I708" t="s">
        <v>16</v>
      </c>
      <c r="J708" t="s">
        <v>1134</v>
      </c>
      <c r="K708" t="s">
        <v>18</v>
      </c>
      <c r="L708" t="str">
        <f t="shared" si="15"/>
        <v>Equal</v>
      </c>
    </row>
    <row r="709" spans="1:12" x14ac:dyDescent="0.25">
      <c r="A709" t="s">
        <v>12</v>
      </c>
      <c r="B709">
        <v>1209574</v>
      </c>
      <c r="C709" t="s">
        <v>1174</v>
      </c>
      <c r="D709" t="s">
        <v>15</v>
      </c>
      <c r="E709">
        <v>727</v>
      </c>
      <c r="F709">
        <v>6</v>
      </c>
      <c r="G709">
        <v>6</v>
      </c>
      <c r="H709">
        <v>6</v>
      </c>
      <c r="I709" t="s">
        <v>29</v>
      </c>
      <c r="J709" t="s">
        <v>45</v>
      </c>
      <c r="K709" t="s">
        <v>29</v>
      </c>
      <c r="L709" t="str">
        <f t="shared" si="15"/>
        <v>Equal</v>
      </c>
    </row>
    <row r="710" spans="1:12" x14ac:dyDescent="0.25">
      <c r="A710" t="s">
        <v>12</v>
      </c>
      <c r="B710" t="s">
        <v>1175</v>
      </c>
      <c r="C710" t="s">
        <v>1176</v>
      </c>
      <c r="D710" t="s">
        <v>15</v>
      </c>
      <c r="E710">
        <v>122</v>
      </c>
      <c r="F710">
        <v>6</v>
      </c>
      <c r="G710">
        <v>6</v>
      </c>
      <c r="H710">
        <v>6</v>
      </c>
      <c r="I710" t="s">
        <v>16</v>
      </c>
      <c r="J710" t="s">
        <v>36</v>
      </c>
      <c r="K710" t="s">
        <v>21</v>
      </c>
      <c r="L710" t="str">
        <f t="shared" si="15"/>
        <v>Equal</v>
      </c>
    </row>
    <row r="711" spans="1:12" x14ac:dyDescent="0.25">
      <c r="A711" t="s">
        <v>12</v>
      </c>
      <c r="B711" t="s">
        <v>1177</v>
      </c>
      <c r="C711" t="s">
        <v>1178</v>
      </c>
      <c r="D711" t="s">
        <v>15</v>
      </c>
      <c r="E711">
        <v>1481</v>
      </c>
      <c r="F711">
        <v>6</v>
      </c>
      <c r="G711">
        <v>6</v>
      </c>
      <c r="H711">
        <v>6</v>
      </c>
      <c r="I711" t="s">
        <v>31</v>
      </c>
      <c r="J711" t="s">
        <v>57</v>
      </c>
      <c r="K711" t="s">
        <v>31</v>
      </c>
      <c r="L711" t="str">
        <f t="shared" si="15"/>
        <v>Equal</v>
      </c>
    </row>
    <row r="712" spans="1:12" x14ac:dyDescent="0.25">
      <c r="A712" t="s">
        <v>12</v>
      </c>
      <c r="B712" t="s">
        <v>1179</v>
      </c>
      <c r="C712" t="s">
        <v>1180</v>
      </c>
      <c r="D712" t="s">
        <v>15</v>
      </c>
      <c r="E712">
        <v>15</v>
      </c>
      <c r="F712">
        <v>6</v>
      </c>
      <c r="G712">
        <v>6</v>
      </c>
      <c r="H712">
        <v>6</v>
      </c>
      <c r="I712" t="s">
        <v>16</v>
      </c>
      <c r="J712" t="s">
        <v>25</v>
      </c>
      <c r="K712" t="s">
        <v>26</v>
      </c>
      <c r="L712" t="str">
        <f t="shared" si="15"/>
        <v>Equal</v>
      </c>
    </row>
    <row r="713" spans="1:12" x14ac:dyDescent="0.25">
      <c r="A713" t="s">
        <v>12</v>
      </c>
      <c r="B713">
        <v>1103978</v>
      </c>
      <c r="C713" t="s">
        <v>1181</v>
      </c>
      <c r="D713" t="s">
        <v>15</v>
      </c>
      <c r="E713">
        <v>1244</v>
      </c>
      <c r="F713">
        <v>6</v>
      </c>
      <c r="G713">
        <v>6</v>
      </c>
      <c r="H713">
        <v>6</v>
      </c>
      <c r="I713" t="s">
        <v>31</v>
      </c>
      <c r="J713" t="s">
        <v>52</v>
      </c>
      <c r="K713" t="s">
        <v>21</v>
      </c>
      <c r="L713" t="str">
        <f t="shared" si="15"/>
        <v>Equal</v>
      </c>
    </row>
    <row r="714" spans="1:12" x14ac:dyDescent="0.25">
      <c r="A714" t="s">
        <v>12</v>
      </c>
      <c r="B714" t="s">
        <v>1182</v>
      </c>
      <c r="C714" t="s">
        <v>1183</v>
      </c>
      <c r="D714" t="s">
        <v>15</v>
      </c>
      <c r="E714">
        <v>1654</v>
      </c>
      <c r="F714">
        <v>6</v>
      </c>
      <c r="G714">
        <v>6</v>
      </c>
      <c r="H714">
        <v>6</v>
      </c>
      <c r="I714" t="s">
        <v>29</v>
      </c>
      <c r="J714" t="s">
        <v>93</v>
      </c>
      <c r="K714" t="s">
        <v>29</v>
      </c>
      <c r="L714" t="str">
        <f t="shared" si="15"/>
        <v>Equal</v>
      </c>
    </row>
    <row r="715" spans="1:12" x14ac:dyDescent="0.25">
      <c r="A715" t="s">
        <v>12</v>
      </c>
      <c r="B715">
        <v>1145975</v>
      </c>
      <c r="C715" t="s">
        <v>1184</v>
      </c>
      <c r="D715" t="s">
        <v>15</v>
      </c>
      <c r="E715">
        <v>581</v>
      </c>
      <c r="F715">
        <v>6</v>
      </c>
      <c r="G715">
        <v>6</v>
      </c>
      <c r="H715">
        <v>6</v>
      </c>
      <c r="I715" t="s">
        <v>29</v>
      </c>
      <c r="J715" t="s">
        <v>122</v>
      </c>
      <c r="K715" t="s">
        <v>29</v>
      </c>
      <c r="L715" t="str">
        <f t="shared" si="15"/>
        <v>Equal</v>
      </c>
    </row>
    <row r="716" spans="1:12" x14ac:dyDescent="0.25">
      <c r="A716" t="s">
        <v>12</v>
      </c>
      <c r="B716" t="s">
        <v>1185</v>
      </c>
      <c r="C716" t="s">
        <v>1186</v>
      </c>
      <c r="D716" t="s">
        <v>15</v>
      </c>
      <c r="E716">
        <v>746</v>
      </c>
      <c r="F716">
        <v>6</v>
      </c>
      <c r="G716">
        <v>6</v>
      </c>
      <c r="H716">
        <v>6</v>
      </c>
      <c r="I716" t="s">
        <v>28</v>
      </c>
      <c r="J716" t="s">
        <v>82</v>
      </c>
      <c r="K716" t="s">
        <v>28</v>
      </c>
      <c r="L716" t="str">
        <f t="shared" si="15"/>
        <v>Equal</v>
      </c>
    </row>
    <row r="717" spans="1:12" x14ac:dyDescent="0.25">
      <c r="A717" t="s">
        <v>12</v>
      </c>
      <c r="B717">
        <v>681330</v>
      </c>
      <c r="C717" t="s">
        <v>1187</v>
      </c>
      <c r="D717" t="s">
        <v>15</v>
      </c>
      <c r="E717">
        <v>902</v>
      </c>
      <c r="F717">
        <v>6</v>
      </c>
      <c r="G717">
        <v>6</v>
      </c>
      <c r="H717">
        <v>6</v>
      </c>
      <c r="I717" t="s">
        <v>31</v>
      </c>
      <c r="J717" t="s">
        <v>119</v>
      </c>
      <c r="K717" t="s">
        <v>31</v>
      </c>
      <c r="L717" t="str">
        <f t="shared" si="15"/>
        <v>Equal</v>
      </c>
    </row>
    <row r="718" spans="1:12" x14ac:dyDescent="0.25">
      <c r="A718" t="s">
        <v>12</v>
      </c>
      <c r="B718" t="s">
        <v>1188</v>
      </c>
      <c r="C718" t="s">
        <v>1189</v>
      </c>
      <c r="D718" t="s">
        <v>15</v>
      </c>
      <c r="E718">
        <v>599</v>
      </c>
      <c r="F718">
        <v>6</v>
      </c>
      <c r="G718">
        <v>6</v>
      </c>
      <c r="H718">
        <v>6</v>
      </c>
      <c r="I718" t="s">
        <v>16</v>
      </c>
      <c r="J718" t="s">
        <v>36</v>
      </c>
      <c r="K718" t="s">
        <v>21</v>
      </c>
      <c r="L718" t="str">
        <f t="shared" si="15"/>
        <v>Equal</v>
      </c>
    </row>
    <row r="719" spans="1:12" x14ac:dyDescent="0.25">
      <c r="A719" t="s">
        <v>12</v>
      </c>
      <c r="B719" t="s">
        <v>1190</v>
      </c>
      <c r="C719" t="s">
        <v>1191</v>
      </c>
      <c r="D719" t="s">
        <v>15</v>
      </c>
      <c r="E719">
        <v>1341</v>
      </c>
      <c r="F719">
        <v>6</v>
      </c>
      <c r="G719">
        <v>6</v>
      </c>
      <c r="H719">
        <v>6</v>
      </c>
      <c r="I719" t="s">
        <v>16</v>
      </c>
      <c r="J719" t="s">
        <v>1134</v>
      </c>
      <c r="K719" t="s">
        <v>18</v>
      </c>
      <c r="L719" t="str">
        <f t="shared" si="15"/>
        <v>Equal</v>
      </c>
    </row>
    <row r="720" spans="1:12" x14ac:dyDescent="0.25">
      <c r="A720" t="s">
        <v>12</v>
      </c>
      <c r="B720" t="s">
        <v>1192</v>
      </c>
      <c r="C720" t="s">
        <v>1193</v>
      </c>
      <c r="D720" t="s">
        <v>15</v>
      </c>
      <c r="E720">
        <v>661</v>
      </c>
      <c r="F720">
        <v>6</v>
      </c>
      <c r="G720">
        <v>6</v>
      </c>
      <c r="H720">
        <v>6</v>
      </c>
      <c r="I720" t="s">
        <v>16</v>
      </c>
      <c r="J720" t="s">
        <v>1134</v>
      </c>
      <c r="K720" t="s">
        <v>18</v>
      </c>
      <c r="L720" t="str">
        <f t="shared" si="15"/>
        <v>Equal</v>
      </c>
    </row>
    <row r="721" spans="1:12" x14ac:dyDescent="0.25">
      <c r="A721" t="s">
        <v>12</v>
      </c>
      <c r="B721" t="s">
        <v>1194</v>
      </c>
      <c r="C721" t="s">
        <v>1195</v>
      </c>
      <c r="D721" t="s">
        <v>99</v>
      </c>
      <c r="E721">
        <v>1423</v>
      </c>
      <c r="F721">
        <v>67</v>
      </c>
      <c r="G721">
        <v>6</v>
      </c>
      <c r="H721">
        <v>6</v>
      </c>
      <c r="I721" t="s">
        <v>16</v>
      </c>
      <c r="J721" t="s">
        <v>1134</v>
      </c>
      <c r="K721" t="s">
        <v>18</v>
      </c>
      <c r="L721" t="str">
        <f t="shared" si="15"/>
        <v>Baseline</v>
      </c>
    </row>
    <row r="722" spans="1:12" x14ac:dyDescent="0.25">
      <c r="A722" t="s">
        <v>12</v>
      </c>
      <c r="B722">
        <v>1200643</v>
      </c>
      <c r="C722" t="s">
        <v>1196</v>
      </c>
      <c r="D722" t="s">
        <v>15</v>
      </c>
      <c r="E722">
        <v>103</v>
      </c>
      <c r="F722">
        <v>6</v>
      </c>
      <c r="G722">
        <v>6</v>
      </c>
      <c r="H722">
        <v>6</v>
      </c>
      <c r="I722" t="s">
        <v>28</v>
      </c>
      <c r="J722" t="s">
        <v>82</v>
      </c>
      <c r="K722" t="s">
        <v>28</v>
      </c>
      <c r="L722" t="str">
        <f t="shared" si="15"/>
        <v>Equal</v>
      </c>
    </row>
    <row r="723" spans="1:12" x14ac:dyDescent="0.25">
      <c r="A723" t="s">
        <v>12</v>
      </c>
      <c r="B723" t="s">
        <v>1197</v>
      </c>
      <c r="C723" t="s">
        <v>1198</v>
      </c>
      <c r="D723" t="s">
        <v>15</v>
      </c>
      <c r="E723">
        <v>1496</v>
      </c>
      <c r="F723">
        <v>6</v>
      </c>
      <c r="G723">
        <v>6</v>
      </c>
      <c r="H723">
        <v>6</v>
      </c>
      <c r="I723" t="s">
        <v>16</v>
      </c>
      <c r="J723" t="s">
        <v>1134</v>
      </c>
      <c r="K723" t="s">
        <v>18</v>
      </c>
      <c r="L723" t="str">
        <f t="shared" si="15"/>
        <v>Equal</v>
      </c>
    </row>
    <row r="724" spans="1:12" x14ac:dyDescent="0.25">
      <c r="A724" t="s">
        <v>12</v>
      </c>
      <c r="B724" t="s">
        <v>1199</v>
      </c>
      <c r="C724" t="s">
        <v>1200</v>
      </c>
      <c r="D724" t="s">
        <v>15</v>
      </c>
      <c r="E724">
        <v>505</v>
      </c>
      <c r="F724">
        <v>6</v>
      </c>
      <c r="G724">
        <v>6</v>
      </c>
      <c r="H724">
        <v>6</v>
      </c>
      <c r="I724" t="s">
        <v>16</v>
      </c>
      <c r="J724" t="s">
        <v>36</v>
      </c>
      <c r="K724" t="s">
        <v>21</v>
      </c>
      <c r="L724" t="str">
        <f t="shared" si="15"/>
        <v>Equal</v>
      </c>
    </row>
    <row r="725" spans="1:12" x14ac:dyDescent="0.25">
      <c r="A725" t="s">
        <v>12</v>
      </c>
      <c r="B725" t="s">
        <v>1201</v>
      </c>
      <c r="C725" t="s">
        <v>182</v>
      </c>
      <c r="D725" t="s">
        <v>15</v>
      </c>
      <c r="E725">
        <v>1334</v>
      </c>
      <c r="F725">
        <v>6</v>
      </c>
      <c r="G725">
        <v>6</v>
      </c>
      <c r="H725">
        <v>6</v>
      </c>
      <c r="I725" t="s">
        <v>16</v>
      </c>
      <c r="J725" t="s">
        <v>1134</v>
      </c>
      <c r="K725" t="s">
        <v>18</v>
      </c>
      <c r="L725" t="str">
        <f t="shared" si="15"/>
        <v>Equal</v>
      </c>
    </row>
    <row r="726" spans="1:12" x14ac:dyDescent="0.25">
      <c r="A726" t="s">
        <v>12</v>
      </c>
      <c r="B726" t="s">
        <v>1202</v>
      </c>
      <c r="C726" t="s">
        <v>1203</v>
      </c>
      <c r="D726" t="s">
        <v>15</v>
      </c>
      <c r="E726">
        <v>163</v>
      </c>
      <c r="F726">
        <v>6</v>
      </c>
      <c r="G726">
        <v>6</v>
      </c>
      <c r="H726">
        <v>6</v>
      </c>
      <c r="I726" t="s">
        <v>31</v>
      </c>
      <c r="J726" t="s">
        <v>88</v>
      </c>
      <c r="K726" t="s">
        <v>31</v>
      </c>
      <c r="L726" t="str">
        <f t="shared" si="15"/>
        <v>Equal</v>
      </c>
    </row>
    <row r="727" spans="1:12" x14ac:dyDescent="0.25">
      <c r="A727" t="s">
        <v>12</v>
      </c>
      <c r="B727" t="s">
        <v>1204</v>
      </c>
      <c r="C727" t="s">
        <v>1205</v>
      </c>
      <c r="D727" t="s">
        <v>99</v>
      </c>
      <c r="E727">
        <v>1550</v>
      </c>
      <c r="F727">
        <v>6</v>
      </c>
      <c r="G727">
        <v>6</v>
      </c>
      <c r="H727">
        <v>6</v>
      </c>
      <c r="I727" t="s">
        <v>29</v>
      </c>
      <c r="J727" t="s">
        <v>45</v>
      </c>
      <c r="K727" t="s">
        <v>29</v>
      </c>
      <c r="L727" t="str">
        <f t="shared" si="15"/>
        <v>Equal</v>
      </c>
    </row>
    <row r="728" spans="1:12" x14ac:dyDescent="0.25">
      <c r="A728" t="s">
        <v>12</v>
      </c>
      <c r="B728">
        <v>616387</v>
      </c>
      <c r="C728" t="s">
        <v>1206</v>
      </c>
      <c r="D728" t="s">
        <v>15</v>
      </c>
      <c r="E728">
        <v>898</v>
      </c>
      <c r="F728">
        <v>6</v>
      </c>
      <c r="G728">
        <v>6</v>
      </c>
      <c r="H728">
        <v>6</v>
      </c>
      <c r="I728" t="s">
        <v>31</v>
      </c>
      <c r="J728" t="s">
        <v>57</v>
      </c>
      <c r="K728" t="s">
        <v>31</v>
      </c>
      <c r="L728" t="str">
        <f t="shared" si="15"/>
        <v>Equal</v>
      </c>
    </row>
    <row r="729" spans="1:12" x14ac:dyDescent="0.25">
      <c r="A729" t="s">
        <v>12</v>
      </c>
      <c r="B729">
        <v>1073690</v>
      </c>
      <c r="C729" t="s">
        <v>1207</v>
      </c>
      <c r="D729" t="s">
        <v>15</v>
      </c>
      <c r="E729">
        <v>921</v>
      </c>
      <c r="F729">
        <v>6</v>
      </c>
      <c r="G729">
        <v>6</v>
      </c>
      <c r="H729">
        <v>6</v>
      </c>
      <c r="I729" t="s">
        <v>31</v>
      </c>
      <c r="J729" t="s">
        <v>102</v>
      </c>
      <c r="K729" t="s">
        <v>31</v>
      </c>
      <c r="L729" t="str">
        <f t="shared" si="15"/>
        <v>Equal</v>
      </c>
    </row>
    <row r="730" spans="1:12" x14ac:dyDescent="0.25">
      <c r="A730" t="s">
        <v>12</v>
      </c>
      <c r="B730">
        <v>984467</v>
      </c>
      <c r="C730" t="s">
        <v>1208</v>
      </c>
      <c r="D730" t="s">
        <v>15</v>
      </c>
      <c r="E730">
        <v>548</v>
      </c>
      <c r="F730">
        <v>6</v>
      </c>
      <c r="G730">
        <v>6</v>
      </c>
      <c r="H730">
        <v>6</v>
      </c>
      <c r="I730" t="s">
        <v>16</v>
      </c>
      <c r="J730" t="s">
        <v>1134</v>
      </c>
      <c r="K730" t="s">
        <v>18</v>
      </c>
      <c r="L730" t="str">
        <f t="shared" si="15"/>
        <v>Equal</v>
      </c>
    </row>
    <row r="731" spans="1:12" x14ac:dyDescent="0.25">
      <c r="A731" t="s">
        <v>12</v>
      </c>
      <c r="B731" t="s">
        <v>1209</v>
      </c>
      <c r="C731" t="s">
        <v>1210</v>
      </c>
      <c r="D731" t="s">
        <v>15</v>
      </c>
      <c r="E731">
        <v>1344</v>
      </c>
      <c r="F731">
        <v>6</v>
      </c>
      <c r="G731">
        <v>6</v>
      </c>
      <c r="H731">
        <v>6</v>
      </c>
      <c r="I731" t="s">
        <v>16</v>
      </c>
      <c r="J731" t="s">
        <v>20</v>
      </c>
      <c r="K731" t="s">
        <v>21</v>
      </c>
      <c r="L731" t="str">
        <f t="shared" si="15"/>
        <v>Equal</v>
      </c>
    </row>
    <row r="732" spans="1:12" x14ac:dyDescent="0.25">
      <c r="A732" t="s">
        <v>12</v>
      </c>
      <c r="B732">
        <v>521095</v>
      </c>
      <c r="C732" t="s">
        <v>1211</v>
      </c>
      <c r="D732" t="s">
        <v>15</v>
      </c>
      <c r="E732">
        <v>669</v>
      </c>
      <c r="F732">
        <v>6</v>
      </c>
      <c r="G732">
        <v>6</v>
      </c>
      <c r="H732">
        <v>6</v>
      </c>
      <c r="I732" t="s">
        <v>31</v>
      </c>
      <c r="J732" t="s">
        <v>388</v>
      </c>
      <c r="K732" t="s">
        <v>31</v>
      </c>
      <c r="L732" t="str">
        <f t="shared" si="15"/>
        <v>Equal</v>
      </c>
    </row>
    <row r="733" spans="1:12" x14ac:dyDescent="0.25">
      <c r="A733" t="s">
        <v>12</v>
      </c>
      <c r="B733">
        <v>1041927</v>
      </c>
      <c r="C733" t="s">
        <v>1212</v>
      </c>
      <c r="D733" t="s">
        <v>15</v>
      </c>
      <c r="E733">
        <v>749</v>
      </c>
      <c r="F733">
        <v>6</v>
      </c>
      <c r="G733">
        <v>6</v>
      </c>
      <c r="H733">
        <v>6</v>
      </c>
      <c r="I733" t="s">
        <v>16</v>
      </c>
      <c r="J733" t="s">
        <v>1134</v>
      </c>
      <c r="K733" t="s">
        <v>18</v>
      </c>
      <c r="L733" t="str">
        <f t="shared" si="15"/>
        <v>Equal</v>
      </c>
    </row>
    <row r="734" spans="1:12" x14ac:dyDescent="0.25">
      <c r="A734" t="s">
        <v>12</v>
      </c>
      <c r="B734" t="s">
        <v>1213</v>
      </c>
      <c r="C734" t="s">
        <v>1214</v>
      </c>
      <c r="D734" t="s">
        <v>15</v>
      </c>
      <c r="E734">
        <v>147</v>
      </c>
      <c r="F734">
        <v>6</v>
      </c>
      <c r="G734">
        <v>6</v>
      </c>
      <c r="H734">
        <v>6</v>
      </c>
      <c r="I734" t="s">
        <v>16</v>
      </c>
      <c r="J734" t="s">
        <v>1134</v>
      </c>
      <c r="K734" t="s">
        <v>18</v>
      </c>
      <c r="L734" t="str">
        <f t="shared" si="15"/>
        <v>Equal</v>
      </c>
    </row>
    <row r="735" spans="1:12" x14ac:dyDescent="0.25">
      <c r="A735" t="s">
        <v>12</v>
      </c>
      <c r="B735">
        <v>1250032</v>
      </c>
      <c r="C735" t="s">
        <v>1215</v>
      </c>
      <c r="D735" t="s">
        <v>15</v>
      </c>
      <c r="E735">
        <v>27</v>
      </c>
      <c r="F735">
        <v>6</v>
      </c>
      <c r="G735">
        <v>6</v>
      </c>
      <c r="H735">
        <v>6</v>
      </c>
      <c r="I735" t="s">
        <v>16</v>
      </c>
      <c r="J735" t="s">
        <v>1134</v>
      </c>
      <c r="K735" t="s">
        <v>18</v>
      </c>
      <c r="L735" t="str">
        <f t="shared" si="15"/>
        <v>Equal</v>
      </c>
    </row>
    <row r="736" spans="1:12" x14ac:dyDescent="0.25">
      <c r="A736" t="s">
        <v>12</v>
      </c>
      <c r="B736" t="s">
        <v>1216</v>
      </c>
      <c r="C736" t="s">
        <v>1217</v>
      </c>
      <c r="D736" t="s">
        <v>15</v>
      </c>
      <c r="E736">
        <v>1118</v>
      </c>
      <c r="F736">
        <v>6</v>
      </c>
      <c r="G736">
        <v>6</v>
      </c>
      <c r="H736">
        <v>6</v>
      </c>
      <c r="I736" t="s">
        <v>28</v>
      </c>
      <c r="J736" t="s">
        <v>82</v>
      </c>
      <c r="K736" t="s">
        <v>28</v>
      </c>
      <c r="L736" t="str">
        <f t="shared" si="15"/>
        <v>Equal</v>
      </c>
    </row>
    <row r="737" spans="1:12" x14ac:dyDescent="0.25">
      <c r="A737" t="s">
        <v>12</v>
      </c>
      <c r="B737" t="s">
        <v>1218</v>
      </c>
      <c r="C737" t="s">
        <v>1219</v>
      </c>
      <c r="D737" t="s">
        <v>15</v>
      </c>
      <c r="E737">
        <v>613</v>
      </c>
      <c r="F737">
        <v>6</v>
      </c>
      <c r="G737">
        <v>6</v>
      </c>
      <c r="H737">
        <v>6</v>
      </c>
      <c r="I737" t="s">
        <v>16</v>
      </c>
      <c r="J737" t="s">
        <v>1134</v>
      </c>
      <c r="K737" t="s">
        <v>18</v>
      </c>
      <c r="L737" t="str">
        <f t="shared" si="15"/>
        <v>Equal</v>
      </c>
    </row>
    <row r="738" spans="1:12" x14ac:dyDescent="0.25">
      <c r="A738" t="s">
        <v>12</v>
      </c>
      <c r="B738" t="s">
        <v>1220</v>
      </c>
      <c r="C738" t="s">
        <v>1221</v>
      </c>
      <c r="D738" t="s">
        <v>15</v>
      </c>
      <c r="E738">
        <v>1567</v>
      </c>
      <c r="F738">
        <v>6</v>
      </c>
      <c r="G738">
        <v>6</v>
      </c>
      <c r="H738">
        <v>6</v>
      </c>
      <c r="I738" t="s">
        <v>31</v>
      </c>
      <c r="J738" t="s">
        <v>88</v>
      </c>
      <c r="K738" t="s">
        <v>31</v>
      </c>
      <c r="L738" t="str">
        <f t="shared" si="15"/>
        <v>Equal</v>
      </c>
    </row>
    <row r="739" spans="1:12" x14ac:dyDescent="0.25">
      <c r="A739" t="s">
        <v>12</v>
      </c>
      <c r="B739" t="s">
        <v>1222</v>
      </c>
      <c r="C739" t="s">
        <v>1223</v>
      </c>
      <c r="D739" t="s">
        <v>15</v>
      </c>
      <c r="E739">
        <v>942</v>
      </c>
      <c r="F739">
        <v>6</v>
      </c>
      <c r="G739">
        <v>6</v>
      </c>
      <c r="H739">
        <v>6</v>
      </c>
      <c r="I739" t="s">
        <v>16</v>
      </c>
      <c r="J739" t="s">
        <v>1134</v>
      </c>
      <c r="K739" t="s">
        <v>18</v>
      </c>
      <c r="L739" t="str">
        <f t="shared" si="15"/>
        <v>Equal</v>
      </c>
    </row>
    <row r="740" spans="1:12" x14ac:dyDescent="0.25">
      <c r="A740" t="s">
        <v>12</v>
      </c>
      <c r="B740" t="s">
        <v>1224</v>
      </c>
      <c r="C740" t="s">
        <v>1225</v>
      </c>
      <c r="D740" t="s">
        <v>15</v>
      </c>
      <c r="E740">
        <v>305</v>
      </c>
      <c r="F740">
        <v>6</v>
      </c>
      <c r="G740">
        <v>6</v>
      </c>
      <c r="H740">
        <v>6</v>
      </c>
      <c r="I740" t="s">
        <v>16</v>
      </c>
      <c r="J740" t="s">
        <v>1134</v>
      </c>
      <c r="K740" t="s">
        <v>18</v>
      </c>
      <c r="L740" t="str">
        <f t="shared" si="15"/>
        <v>Equal</v>
      </c>
    </row>
    <row r="741" spans="1:12" x14ac:dyDescent="0.25">
      <c r="A741" t="s">
        <v>12</v>
      </c>
      <c r="B741" t="s">
        <v>1226</v>
      </c>
      <c r="C741" t="s">
        <v>1227</v>
      </c>
      <c r="D741" t="s">
        <v>15</v>
      </c>
      <c r="E741">
        <v>360</v>
      </c>
      <c r="F741">
        <v>6</v>
      </c>
      <c r="G741">
        <v>6</v>
      </c>
      <c r="H741">
        <v>6</v>
      </c>
      <c r="I741" t="s">
        <v>31</v>
      </c>
      <c r="J741" t="s">
        <v>52</v>
      </c>
      <c r="K741" t="s">
        <v>21</v>
      </c>
      <c r="L741" t="str">
        <f t="shared" si="15"/>
        <v>Equal</v>
      </c>
    </row>
    <row r="742" spans="1:12" x14ac:dyDescent="0.25">
      <c r="A742" t="s">
        <v>12</v>
      </c>
      <c r="B742" t="s">
        <v>1228</v>
      </c>
      <c r="C742" t="s">
        <v>341</v>
      </c>
      <c r="D742" t="s">
        <v>15</v>
      </c>
      <c r="E742">
        <v>195</v>
      </c>
      <c r="F742">
        <v>6</v>
      </c>
      <c r="G742">
        <v>6</v>
      </c>
      <c r="H742">
        <v>6</v>
      </c>
      <c r="I742" t="s">
        <v>16</v>
      </c>
      <c r="J742" t="s">
        <v>1134</v>
      </c>
      <c r="K742" t="s">
        <v>18</v>
      </c>
      <c r="L742" t="str">
        <f t="shared" si="15"/>
        <v>Equal</v>
      </c>
    </row>
    <row r="743" spans="1:12" x14ac:dyDescent="0.25">
      <c r="A743" t="s">
        <v>12</v>
      </c>
      <c r="B743">
        <v>1139016</v>
      </c>
      <c r="C743" t="s">
        <v>1229</v>
      </c>
      <c r="D743" t="s">
        <v>15</v>
      </c>
      <c r="E743">
        <v>424</v>
      </c>
      <c r="F743">
        <v>25</v>
      </c>
      <c r="G743">
        <v>6</v>
      </c>
      <c r="H743">
        <v>6</v>
      </c>
      <c r="I743" t="s">
        <v>31</v>
      </c>
      <c r="J743" t="s">
        <v>88</v>
      </c>
      <c r="K743" t="s">
        <v>31</v>
      </c>
      <c r="L743" t="str">
        <f t="shared" si="15"/>
        <v>Baseline</v>
      </c>
    </row>
    <row r="744" spans="1:12" x14ac:dyDescent="0.25">
      <c r="A744" t="s">
        <v>12</v>
      </c>
      <c r="B744" t="s">
        <v>1230</v>
      </c>
      <c r="C744" t="s">
        <v>1231</v>
      </c>
      <c r="D744" t="s">
        <v>15</v>
      </c>
      <c r="E744">
        <v>1102</v>
      </c>
      <c r="F744">
        <v>6</v>
      </c>
      <c r="G744">
        <v>6</v>
      </c>
      <c r="H744">
        <v>6</v>
      </c>
      <c r="I744" t="s">
        <v>29</v>
      </c>
      <c r="J744" t="s">
        <v>71</v>
      </c>
      <c r="K744" t="s">
        <v>29</v>
      </c>
      <c r="L744" t="str">
        <f t="shared" si="15"/>
        <v>Equal</v>
      </c>
    </row>
    <row r="745" spans="1:12" x14ac:dyDescent="0.25">
      <c r="A745" t="s">
        <v>12</v>
      </c>
      <c r="B745" t="s">
        <v>1232</v>
      </c>
      <c r="C745" t="s">
        <v>1233</v>
      </c>
      <c r="D745" t="s">
        <v>15</v>
      </c>
      <c r="E745">
        <v>183</v>
      </c>
      <c r="F745">
        <v>6</v>
      </c>
      <c r="G745">
        <v>6</v>
      </c>
      <c r="H745">
        <v>6</v>
      </c>
      <c r="I745" t="s">
        <v>16</v>
      </c>
      <c r="J745" t="s">
        <v>1134</v>
      </c>
      <c r="K745" t="s">
        <v>18</v>
      </c>
      <c r="L745" t="str">
        <f t="shared" si="15"/>
        <v>Equal</v>
      </c>
    </row>
    <row r="746" spans="1:12" x14ac:dyDescent="0.25">
      <c r="A746" t="s">
        <v>12</v>
      </c>
      <c r="B746">
        <v>578297</v>
      </c>
      <c r="C746" t="s">
        <v>1234</v>
      </c>
      <c r="D746" t="s">
        <v>15</v>
      </c>
      <c r="E746">
        <v>1049</v>
      </c>
      <c r="F746">
        <v>6</v>
      </c>
      <c r="G746">
        <v>6</v>
      </c>
      <c r="H746">
        <v>6</v>
      </c>
      <c r="I746" t="s">
        <v>16</v>
      </c>
      <c r="J746" t="s">
        <v>36</v>
      </c>
      <c r="K746" t="s">
        <v>21</v>
      </c>
      <c r="L746" t="str">
        <f t="shared" si="15"/>
        <v>Equal</v>
      </c>
    </row>
    <row r="747" spans="1:12" x14ac:dyDescent="0.25">
      <c r="A747" t="s">
        <v>12</v>
      </c>
      <c r="B747" t="s">
        <v>1235</v>
      </c>
      <c r="C747" t="s">
        <v>1236</v>
      </c>
      <c r="D747" t="s">
        <v>15</v>
      </c>
      <c r="E747">
        <v>558</v>
      </c>
      <c r="F747">
        <v>6</v>
      </c>
      <c r="G747">
        <v>6</v>
      </c>
      <c r="H747">
        <v>6</v>
      </c>
      <c r="I747" t="s">
        <v>16</v>
      </c>
      <c r="J747" t="s">
        <v>1134</v>
      </c>
      <c r="K747" t="s">
        <v>18</v>
      </c>
      <c r="L747" t="str">
        <f t="shared" si="15"/>
        <v>Equal</v>
      </c>
    </row>
    <row r="748" spans="1:12" x14ac:dyDescent="0.25">
      <c r="A748" t="s">
        <v>12</v>
      </c>
      <c r="B748">
        <v>1048782</v>
      </c>
      <c r="C748" t="s">
        <v>1237</v>
      </c>
      <c r="D748" t="s">
        <v>15</v>
      </c>
      <c r="E748">
        <v>626</v>
      </c>
      <c r="F748">
        <v>6</v>
      </c>
      <c r="G748">
        <v>6</v>
      </c>
      <c r="H748">
        <v>6</v>
      </c>
      <c r="I748" t="s">
        <v>16</v>
      </c>
      <c r="J748" t="s">
        <v>1134</v>
      </c>
      <c r="K748" t="s">
        <v>18</v>
      </c>
      <c r="L748" t="str">
        <f t="shared" si="15"/>
        <v>Equal</v>
      </c>
    </row>
    <row r="749" spans="1:12" x14ac:dyDescent="0.25">
      <c r="A749" t="s">
        <v>12</v>
      </c>
      <c r="B749">
        <v>577391</v>
      </c>
      <c r="C749" t="s">
        <v>1238</v>
      </c>
      <c r="D749" t="s">
        <v>15</v>
      </c>
      <c r="E749">
        <v>587</v>
      </c>
      <c r="F749">
        <v>6</v>
      </c>
      <c r="G749">
        <v>6</v>
      </c>
      <c r="H749">
        <v>6</v>
      </c>
      <c r="I749" t="s">
        <v>16</v>
      </c>
      <c r="J749" t="s">
        <v>25</v>
      </c>
      <c r="K749" t="s">
        <v>26</v>
      </c>
      <c r="L749" t="str">
        <f t="shared" si="15"/>
        <v>Equal</v>
      </c>
    </row>
    <row r="750" spans="1:12" x14ac:dyDescent="0.25">
      <c r="A750" t="s">
        <v>12</v>
      </c>
      <c r="B750">
        <v>951122</v>
      </c>
      <c r="C750" t="s">
        <v>1239</v>
      </c>
      <c r="D750" t="s">
        <v>15</v>
      </c>
      <c r="E750">
        <v>881</v>
      </c>
      <c r="F750">
        <v>6</v>
      </c>
      <c r="G750">
        <v>6</v>
      </c>
      <c r="H750">
        <v>6</v>
      </c>
      <c r="I750" t="s">
        <v>16</v>
      </c>
      <c r="J750" t="s">
        <v>25</v>
      </c>
      <c r="K750" t="s">
        <v>26</v>
      </c>
      <c r="L750" t="str">
        <f t="shared" si="15"/>
        <v>Equal</v>
      </c>
    </row>
    <row r="751" spans="1:12" x14ac:dyDescent="0.25">
      <c r="A751" t="s">
        <v>12</v>
      </c>
      <c r="B751">
        <v>980736</v>
      </c>
      <c r="C751" t="s">
        <v>1240</v>
      </c>
      <c r="D751" t="s">
        <v>15</v>
      </c>
      <c r="E751">
        <v>377</v>
      </c>
      <c r="F751">
        <v>6</v>
      </c>
      <c r="G751">
        <v>6</v>
      </c>
      <c r="H751">
        <v>6</v>
      </c>
      <c r="I751" t="s">
        <v>31</v>
      </c>
      <c r="J751" t="s">
        <v>57</v>
      </c>
      <c r="K751" t="s">
        <v>31</v>
      </c>
      <c r="L751" t="str">
        <f t="shared" si="15"/>
        <v>Equal</v>
      </c>
    </row>
    <row r="752" spans="1:12" x14ac:dyDescent="0.25">
      <c r="A752" t="s">
        <v>12</v>
      </c>
      <c r="B752">
        <v>946290</v>
      </c>
      <c r="C752" t="s">
        <v>1241</v>
      </c>
      <c r="D752" t="s">
        <v>15</v>
      </c>
      <c r="E752">
        <v>109</v>
      </c>
      <c r="F752">
        <v>6</v>
      </c>
      <c r="G752">
        <v>6</v>
      </c>
      <c r="H752">
        <v>6</v>
      </c>
      <c r="I752" t="s">
        <v>16</v>
      </c>
      <c r="J752" t="s">
        <v>25</v>
      </c>
      <c r="K752" t="s">
        <v>26</v>
      </c>
      <c r="L752" t="str">
        <f t="shared" si="15"/>
        <v>Equal</v>
      </c>
    </row>
    <row r="753" spans="1:12" x14ac:dyDescent="0.25">
      <c r="A753" t="s">
        <v>12</v>
      </c>
      <c r="B753" t="s">
        <v>1242</v>
      </c>
      <c r="C753" t="s">
        <v>1243</v>
      </c>
      <c r="D753" t="s">
        <v>99</v>
      </c>
      <c r="E753">
        <v>1115</v>
      </c>
      <c r="F753">
        <v>6</v>
      </c>
      <c r="G753">
        <v>6</v>
      </c>
      <c r="H753">
        <v>6</v>
      </c>
      <c r="I753" t="s">
        <v>29</v>
      </c>
      <c r="J753" t="s">
        <v>71</v>
      </c>
      <c r="K753" t="s">
        <v>29</v>
      </c>
      <c r="L753" t="str">
        <f t="shared" si="15"/>
        <v>Equal</v>
      </c>
    </row>
    <row r="754" spans="1:12" x14ac:dyDescent="0.25">
      <c r="A754" t="s">
        <v>12</v>
      </c>
      <c r="B754" t="s">
        <v>1244</v>
      </c>
      <c r="C754" t="s">
        <v>1245</v>
      </c>
      <c r="D754" t="s">
        <v>15</v>
      </c>
      <c r="E754">
        <v>794</v>
      </c>
      <c r="F754">
        <v>6</v>
      </c>
      <c r="G754">
        <v>6</v>
      </c>
      <c r="H754">
        <v>6</v>
      </c>
      <c r="I754" t="s">
        <v>16</v>
      </c>
      <c r="J754" t="s">
        <v>1134</v>
      </c>
      <c r="K754" t="s">
        <v>18</v>
      </c>
      <c r="L754" t="str">
        <f t="shared" si="15"/>
        <v>Equal</v>
      </c>
    </row>
    <row r="755" spans="1:12" x14ac:dyDescent="0.25">
      <c r="A755" t="s">
        <v>12</v>
      </c>
      <c r="B755">
        <v>625119</v>
      </c>
      <c r="C755" t="s">
        <v>1246</v>
      </c>
      <c r="D755" t="s">
        <v>15</v>
      </c>
      <c r="E755">
        <v>986</v>
      </c>
      <c r="F755">
        <v>6</v>
      </c>
      <c r="G755">
        <v>6</v>
      </c>
      <c r="H755">
        <v>6</v>
      </c>
      <c r="I755" t="s">
        <v>16</v>
      </c>
      <c r="J755" t="s">
        <v>36</v>
      </c>
      <c r="K755" t="s">
        <v>21</v>
      </c>
      <c r="L755" t="str">
        <f t="shared" si="15"/>
        <v>Equal</v>
      </c>
    </row>
    <row r="756" spans="1:12" x14ac:dyDescent="0.25">
      <c r="A756" t="s">
        <v>12</v>
      </c>
      <c r="B756">
        <v>645647</v>
      </c>
      <c r="C756" t="s">
        <v>1247</v>
      </c>
      <c r="D756" t="s">
        <v>15</v>
      </c>
      <c r="E756">
        <v>1026</v>
      </c>
      <c r="F756">
        <v>6</v>
      </c>
      <c r="G756">
        <v>6</v>
      </c>
      <c r="H756">
        <v>6</v>
      </c>
      <c r="I756" t="s">
        <v>16</v>
      </c>
      <c r="J756" t="s">
        <v>1134</v>
      </c>
      <c r="K756" t="s">
        <v>18</v>
      </c>
      <c r="L756" t="str">
        <f t="shared" si="15"/>
        <v>Equal</v>
      </c>
    </row>
    <row r="757" spans="1:12" x14ac:dyDescent="0.25">
      <c r="A757" t="s">
        <v>12</v>
      </c>
      <c r="B757" t="s">
        <v>1248</v>
      </c>
      <c r="C757" t="s">
        <v>1249</v>
      </c>
      <c r="D757" t="s">
        <v>15</v>
      </c>
      <c r="E757">
        <v>900</v>
      </c>
      <c r="F757">
        <v>6</v>
      </c>
      <c r="G757">
        <v>6</v>
      </c>
      <c r="H757">
        <v>6</v>
      </c>
      <c r="I757" t="s">
        <v>16</v>
      </c>
      <c r="J757" t="s">
        <v>1134</v>
      </c>
      <c r="K757" t="s">
        <v>18</v>
      </c>
      <c r="L757" t="str">
        <f t="shared" si="15"/>
        <v>Equal</v>
      </c>
    </row>
    <row r="758" spans="1:12" x14ac:dyDescent="0.25">
      <c r="A758" t="s">
        <v>12</v>
      </c>
      <c r="B758" t="s">
        <v>1250</v>
      </c>
      <c r="C758" t="s">
        <v>1251</v>
      </c>
      <c r="D758" t="s">
        <v>15</v>
      </c>
      <c r="E758">
        <v>1591</v>
      </c>
      <c r="F758">
        <v>6</v>
      </c>
      <c r="G758">
        <v>6</v>
      </c>
      <c r="H758">
        <v>6</v>
      </c>
      <c r="I758" t="s">
        <v>31</v>
      </c>
      <c r="J758" t="s">
        <v>224</v>
      </c>
      <c r="K758" t="s">
        <v>31</v>
      </c>
      <c r="L758" t="str">
        <f t="shared" si="15"/>
        <v>Equal</v>
      </c>
    </row>
    <row r="759" spans="1:12" x14ac:dyDescent="0.25">
      <c r="A759" t="s">
        <v>12</v>
      </c>
      <c r="B759" t="s">
        <v>1252</v>
      </c>
      <c r="C759" t="s">
        <v>1253</v>
      </c>
      <c r="D759" t="s">
        <v>15</v>
      </c>
      <c r="E759">
        <v>962</v>
      </c>
      <c r="F759">
        <v>6</v>
      </c>
      <c r="G759">
        <v>6</v>
      </c>
      <c r="H759">
        <v>6</v>
      </c>
      <c r="I759" t="s">
        <v>16</v>
      </c>
      <c r="J759" t="s">
        <v>1134</v>
      </c>
      <c r="K759" t="s">
        <v>18</v>
      </c>
      <c r="L759" t="str">
        <f t="shared" si="15"/>
        <v>Equal</v>
      </c>
    </row>
    <row r="760" spans="1:12" x14ac:dyDescent="0.25">
      <c r="A760" t="s">
        <v>12</v>
      </c>
      <c r="B760">
        <v>975035</v>
      </c>
      <c r="C760" t="s">
        <v>1254</v>
      </c>
      <c r="D760" t="s">
        <v>15</v>
      </c>
      <c r="E760">
        <v>1348</v>
      </c>
      <c r="F760">
        <v>6</v>
      </c>
      <c r="G760">
        <v>6</v>
      </c>
      <c r="H760">
        <v>6</v>
      </c>
      <c r="I760" t="s">
        <v>16</v>
      </c>
      <c r="J760" t="s">
        <v>1134</v>
      </c>
      <c r="K760" t="s">
        <v>18</v>
      </c>
      <c r="L760" t="str">
        <f t="shared" si="15"/>
        <v>Equal</v>
      </c>
    </row>
    <row r="761" spans="1:12" x14ac:dyDescent="0.25">
      <c r="A761" t="s">
        <v>12</v>
      </c>
      <c r="B761">
        <v>630730</v>
      </c>
      <c r="C761" t="s">
        <v>1255</v>
      </c>
      <c r="D761" t="s">
        <v>15</v>
      </c>
      <c r="E761">
        <v>449</v>
      </c>
      <c r="F761">
        <v>6</v>
      </c>
      <c r="G761">
        <v>6</v>
      </c>
      <c r="H761">
        <v>6</v>
      </c>
      <c r="I761" t="s">
        <v>16</v>
      </c>
      <c r="J761" t="s">
        <v>1134</v>
      </c>
      <c r="K761" t="s">
        <v>18</v>
      </c>
      <c r="L761" t="str">
        <f t="shared" si="15"/>
        <v>Equal</v>
      </c>
    </row>
    <row r="762" spans="1:12" x14ac:dyDescent="0.25">
      <c r="A762" t="s">
        <v>12</v>
      </c>
      <c r="B762">
        <v>1022362</v>
      </c>
      <c r="C762" t="s">
        <v>1256</v>
      </c>
      <c r="D762" t="s">
        <v>15</v>
      </c>
      <c r="E762">
        <v>1485</v>
      </c>
      <c r="F762">
        <v>14</v>
      </c>
      <c r="G762">
        <v>6</v>
      </c>
      <c r="H762">
        <v>6</v>
      </c>
      <c r="I762" t="s">
        <v>29</v>
      </c>
      <c r="J762" t="s">
        <v>1257</v>
      </c>
      <c r="K762" t="s">
        <v>29</v>
      </c>
      <c r="L762" t="str">
        <f t="shared" si="15"/>
        <v>Baseline</v>
      </c>
    </row>
    <row r="763" spans="1:12" x14ac:dyDescent="0.25">
      <c r="A763" t="s">
        <v>12</v>
      </c>
      <c r="B763" t="s">
        <v>1258</v>
      </c>
      <c r="C763" t="s">
        <v>1259</v>
      </c>
      <c r="D763" t="s">
        <v>15</v>
      </c>
      <c r="E763">
        <v>979</v>
      </c>
      <c r="F763">
        <v>6</v>
      </c>
      <c r="G763">
        <v>6</v>
      </c>
      <c r="H763">
        <v>6</v>
      </c>
      <c r="I763" t="s">
        <v>31</v>
      </c>
      <c r="J763" t="s">
        <v>102</v>
      </c>
      <c r="K763" t="s">
        <v>31</v>
      </c>
      <c r="L763" t="str">
        <f t="shared" si="15"/>
        <v>Equal</v>
      </c>
    </row>
    <row r="764" spans="1:12" x14ac:dyDescent="0.25">
      <c r="A764" t="s">
        <v>12</v>
      </c>
      <c r="B764" t="s">
        <v>1260</v>
      </c>
      <c r="C764" t="s">
        <v>1261</v>
      </c>
      <c r="D764" t="s">
        <v>15</v>
      </c>
      <c r="E764">
        <v>1045</v>
      </c>
      <c r="F764">
        <v>6</v>
      </c>
      <c r="G764">
        <v>6</v>
      </c>
      <c r="H764">
        <v>6</v>
      </c>
      <c r="I764" t="s">
        <v>16</v>
      </c>
      <c r="J764" t="s">
        <v>1134</v>
      </c>
      <c r="K764" t="s">
        <v>18</v>
      </c>
      <c r="L764" t="str">
        <f t="shared" si="15"/>
        <v>Equal</v>
      </c>
    </row>
    <row r="765" spans="1:12" x14ac:dyDescent="0.25">
      <c r="A765" t="s">
        <v>12</v>
      </c>
      <c r="B765">
        <v>1262888</v>
      </c>
      <c r="C765" t="s">
        <v>1262</v>
      </c>
      <c r="D765" t="s">
        <v>15</v>
      </c>
      <c r="E765">
        <v>1123</v>
      </c>
      <c r="F765">
        <v>6</v>
      </c>
      <c r="G765">
        <v>6</v>
      </c>
      <c r="H765">
        <v>6</v>
      </c>
      <c r="I765" t="s">
        <v>28</v>
      </c>
      <c r="J765" t="s">
        <v>82</v>
      </c>
      <c r="K765" t="s">
        <v>28</v>
      </c>
      <c r="L765" t="str">
        <f t="shared" si="15"/>
        <v>Equal</v>
      </c>
    </row>
    <row r="766" spans="1:12" x14ac:dyDescent="0.25">
      <c r="A766" t="s">
        <v>12</v>
      </c>
      <c r="B766" t="s">
        <v>1263</v>
      </c>
      <c r="C766" t="s">
        <v>1264</v>
      </c>
      <c r="D766" t="s">
        <v>15</v>
      </c>
      <c r="E766">
        <v>29</v>
      </c>
      <c r="F766">
        <v>6</v>
      </c>
      <c r="G766">
        <v>6</v>
      </c>
      <c r="H766">
        <v>6</v>
      </c>
      <c r="I766" t="s">
        <v>16</v>
      </c>
      <c r="J766" t="s">
        <v>1134</v>
      </c>
      <c r="K766" t="s">
        <v>18</v>
      </c>
      <c r="L766" t="str">
        <f t="shared" si="15"/>
        <v>Equal</v>
      </c>
    </row>
    <row r="767" spans="1:12" x14ac:dyDescent="0.25">
      <c r="A767" t="s">
        <v>12</v>
      </c>
      <c r="B767">
        <v>1221838</v>
      </c>
      <c r="C767" t="s">
        <v>1265</v>
      </c>
      <c r="D767" t="s">
        <v>15</v>
      </c>
      <c r="E767">
        <v>399</v>
      </c>
      <c r="F767">
        <v>6</v>
      </c>
      <c r="G767">
        <v>6</v>
      </c>
      <c r="H767">
        <v>6</v>
      </c>
      <c r="I767" t="s">
        <v>29</v>
      </c>
      <c r="J767" t="s">
        <v>45</v>
      </c>
      <c r="K767" t="s">
        <v>29</v>
      </c>
      <c r="L767" t="str">
        <f t="shared" si="15"/>
        <v>Equal</v>
      </c>
    </row>
    <row r="768" spans="1:12" x14ac:dyDescent="0.25">
      <c r="A768" t="s">
        <v>12</v>
      </c>
      <c r="B768">
        <v>1029967</v>
      </c>
      <c r="C768" t="s">
        <v>1266</v>
      </c>
      <c r="D768" t="s">
        <v>15</v>
      </c>
      <c r="E768">
        <v>67</v>
      </c>
      <c r="F768">
        <v>6</v>
      </c>
      <c r="G768">
        <v>6</v>
      </c>
      <c r="H768">
        <v>6</v>
      </c>
      <c r="I768" t="s">
        <v>16</v>
      </c>
      <c r="J768" t="s">
        <v>25</v>
      </c>
      <c r="K768" t="s">
        <v>26</v>
      </c>
      <c r="L768" t="str">
        <f t="shared" si="15"/>
        <v>Equal</v>
      </c>
    </row>
    <row r="769" spans="1:12" x14ac:dyDescent="0.25">
      <c r="A769" t="s">
        <v>12</v>
      </c>
      <c r="B769">
        <v>578354</v>
      </c>
      <c r="C769" t="s">
        <v>1267</v>
      </c>
      <c r="D769" t="s">
        <v>15</v>
      </c>
      <c r="E769">
        <v>83</v>
      </c>
      <c r="F769">
        <v>6</v>
      </c>
      <c r="G769">
        <v>6</v>
      </c>
      <c r="H769">
        <v>6</v>
      </c>
      <c r="I769" t="s">
        <v>31</v>
      </c>
      <c r="J769" t="s">
        <v>88</v>
      </c>
      <c r="K769" t="s">
        <v>31</v>
      </c>
      <c r="L769" t="str">
        <f t="shared" si="15"/>
        <v>Equal</v>
      </c>
    </row>
    <row r="770" spans="1:12" x14ac:dyDescent="0.25">
      <c r="A770" t="s">
        <v>12</v>
      </c>
      <c r="B770" t="s">
        <v>1268</v>
      </c>
      <c r="C770" t="s">
        <v>1269</v>
      </c>
      <c r="D770" t="s">
        <v>99</v>
      </c>
      <c r="E770">
        <v>1302</v>
      </c>
      <c r="F770">
        <v>6</v>
      </c>
      <c r="G770">
        <v>6</v>
      </c>
      <c r="H770">
        <v>6</v>
      </c>
      <c r="I770" t="s">
        <v>16</v>
      </c>
      <c r="J770" t="s">
        <v>36</v>
      </c>
      <c r="K770" t="s">
        <v>21</v>
      </c>
      <c r="L770" t="str">
        <f t="shared" ref="L770:L833" si="16">IF(F770=G770, "Equal", IF(F770&gt;G770, "Baseline", "Vessel"))</f>
        <v>Equal</v>
      </c>
    </row>
    <row r="771" spans="1:12" x14ac:dyDescent="0.25">
      <c r="A771" t="s">
        <v>12</v>
      </c>
      <c r="B771">
        <v>547249</v>
      </c>
      <c r="C771" t="s">
        <v>1270</v>
      </c>
      <c r="D771" t="s">
        <v>15</v>
      </c>
      <c r="E771">
        <v>701</v>
      </c>
      <c r="F771">
        <v>6</v>
      </c>
      <c r="G771">
        <v>6</v>
      </c>
      <c r="H771">
        <v>6</v>
      </c>
      <c r="I771" t="s">
        <v>16</v>
      </c>
      <c r="J771" t="s">
        <v>36</v>
      </c>
      <c r="K771" t="s">
        <v>21</v>
      </c>
      <c r="L771" t="str">
        <f t="shared" si="16"/>
        <v>Equal</v>
      </c>
    </row>
    <row r="772" spans="1:12" x14ac:dyDescent="0.25">
      <c r="A772" t="s">
        <v>12</v>
      </c>
      <c r="B772" t="s">
        <v>1271</v>
      </c>
      <c r="C772" t="s">
        <v>1272</v>
      </c>
      <c r="D772" t="s">
        <v>15</v>
      </c>
      <c r="E772">
        <v>1055</v>
      </c>
      <c r="F772">
        <v>6</v>
      </c>
      <c r="G772">
        <v>6</v>
      </c>
      <c r="H772">
        <v>6</v>
      </c>
      <c r="I772" t="s">
        <v>16</v>
      </c>
      <c r="J772" t="s">
        <v>25</v>
      </c>
      <c r="K772" t="s">
        <v>26</v>
      </c>
      <c r="L772" t="str">
        <f t="shared" si="16"/>
        <v>Equal</v>
      </c>
    </row>
    <row r="773" spans="1:12" x14ac:dyDescent="0.25">
      <c r="A773" t="s">
        <v>12</v>
      </c>
      <c r="B773" t="s">
        <v>1273</v>
      </c>
      <c r="C773" t="s">
        <v>498</v>
      </c>
      <c r="D773" t="s">
        <v>15</v>
      </c>
      <c r="E773">
        <v>870</v>
      </c>
      <c r="F773">
        <v>6</v>
      </c>
      <c r="G773">
        <v>6</v>
      </c>
      <c r="H773">
        <v>6</v>
      </c>
      <c r="I773" t="s">
        <v>16</v>
      </c>
      <c r="J773" t="s">
        <v>1134</v>
      </c>
      <c r="K773" t="s">
        <v>18</v>
      </c>
      <c r="L773" t="str">
        <f t="shared" si="16"/>
        <v>Equal</v>
      </c>
    </row>
    <row r="774" spans="1:12" x14ac:dyDescent="0.25">
      <c r="A774" t="s">
        <v>12</v>
      </c>
      <c r="B774" t="s">
        <v>1274</v>
      </c>
      <c r="C774" t="s">
        <v>1275</v>
      </c>
      <c r="D774" t="s">
        <v>15</v>
      </c>
      <c r="E774">
        <v>913</v>
      </c>
      <c r="F774">
        <v>6</v>
      </c>
      <c r="G774">
        <v>6</v>
      </c>
      <c r="H774">
        <v>6</v>
      </c>
      <c r="I774" t="s">
        <v>16</v>
      </c>
      <c r="J774" t="s">
        <v>1134</v>
      </c>
      <c r="K774" t="s">
        <v>18</v>
      </c>
      <c r="L774" t="str">
        <f t="shared" si="16"/>
        <v>Equal</v>
      </c>
    </row>
    <row r="775" spans="1:12" x14ac:dyDescent="0.25">
      <c r="A775" t="s">
        <v>12</v>
      </c>
      <c r="B775" t="s">
        <v>1276</v>
      </c>
      <c r="C775" t="s">
        <v>1277</v>
      </c>
      <c r="D775" t="s">
        <v>15</v>
      </c>
      <c r="E775">
        <v>1688</v>
      </c>
      <c r="F775">
        <v>6</v>
      </c>
      <c r="G775">
        <v>6</v>
      </c>
      <c r="H775">
        <v>6</v>
      </c>
      <c r="I775" t="s">
        <v>16</v>
      </c>
      <c r="J775" t="s">
        <v>1134</v>
      </c>
      <c r="K775" t="s">
        <v>18</v>
      </c>
      <c r="L775" t="str">
        <f t="shared" si="16"/>
        <v>Equal</v>
      </c>
    </row>
    <row r="776" spans="1:12" x14ac:dyDescent="0.25">
      <c r="A776" t="s">
        <v>12</v>
      </c>
      <c r="B776">
        <v>1130313</v>
      </c>
      <c r="C776" t="s">
        <v>1278</v>
      </c>
      <c r="D776" t="s">
        <v>15</v>
      </c>
      <c r="E776">
        <v>1116</v>
      </c>
      <c r="F776">
        <v>6</v>
      </c>
      <c r="G776">
        <v>6</v>
      </c>
      <c r="H776">
        <v>6</v>
      </c>
      <c r="I776" t="s">
        <v>16</v>
      </c>
      <c r="J776" t="s">
        <v>1134</v>
      </c>
      <c r="K776" t="s">
        <v>18</v>
      </c>
      <c r="L776" t="str">
        <f t="shared" si="16"/>
        <v>Equal</v>
      </c>
    </row>
    <row r="777" spans="1:12" x14ac:dyDescent="0.25">
      <c r="A777" t="s">
        <v>12</v>
      </c>
      <c r="B777" t="s">
        <v>1279</v>
      </c>
      <c r="C777" t="s">
        <v>1280</v>
      </c>
      <c r="D777" t="s">
        <v>15</v>
      </c>
      <c r="E777">
        <v>780</v>
      </c>
      <c r="F777">
        <v>6</v>
      </c>
      <c r="G777">
        <v>6</v>
      </c>
      <c r="H777">
        <v>6</v>
      </c>
      <c r="I777" t="s">
        <v>16</v>
      </c>
      <c r="J777" t="s">
        <v>1134</v>
      </c>
      <c r="K777" t="s">
        <v>18</v>
      </c>
      <c r="L777" t="str">
        <f t="shared" si="16"/>
        <v>Equal</v>
      </c>
    </row>
    <row r="778" spans="1:12" x14ac:dyDescent="0.25">
      <c r="A778" t="s">
        <v>12</v>
      </c>
      <c r="B778" t="s">
        <v>1281</v>
      </c>
      <c r="C778" t="s">
        <v>1282</v>
      </c>
      <c r="D778" t="s">
        <v>15</v>
      </c>
      <c r="E778">
        <v>663</v>
      </c>
      <c r="F778">
        <v>6</v>
      </c>
      <c r="G778">
        <v>6</v>
      </c>
      <c r="H778">
        <v>6</v>
      </c>
      <c r="I778" t="s">
        <v>16</v>
      </c>
      <c r="J778" t="s">
        <v>1134</v>
      </c>
      <c r="K778" t="s">
        <v>18</v>
      </c>
      <c r="L778" t="str">
        <f t="shared" si="16"/>
        <v>Equal</v>
      </c>
    </row>
    <row r="779" spans="1:12" x14ac:dyDescent="0.25">
      <c r="A779" t="s">
        <v>12</v>
      </c>
      <c r="B779">
        <v>1128930</v>
      </c>
      <c r="C779" t="s">
        <v>568</v>
      </c>
      <c r="D779" t="s">
        <v>15</v>
      </c>
      <c r="E779">
        <v>1373</v>
      </c>
      <c r="F779">
        <v>6</v>
      </c>
      <c r="G779">
        <v>6</v>
      </c>
      <c r="H779">
        <v>6</v>
      </c>
      <c r="I779" t="s">
        <v>16</v>
      </c>
      <c r="J779" t="s">
        <v>1134</v>
      </c>
      <c r="K779" t="s">
        <v>18</v>
      </c>
      <c r="L779" t="str">
        <f t="shared" si="16"/>
        <v>Equal</v>
      </c>
    </row>
    <row r="780" spans="1:12" x14ac:dyDescent="0.25">
      <c r="A780" t="s">
        <v>12</v>
      </c>
      <c r="B780" t="s">
        <v>1283</v>
      </c>
      <c r="C780" t="s">
        <v>1284</v>
      </c>
      <c r="D780" t="s">
        <v>15</v>
      </c>
      <c r="E780">
        <v>49</v>
      </c>
      <c r="F780">
        <v>6</v>
      </c>
      <c r="G780">
        <v>6</v>
      </c>
      <c r="H780">
        <v>6</v>
      </c>
      <c r="I780" t="s">
        <v>16</v>
      </c>
      <c r="J780" t="s">
        <v>25</v>
      </c>
      <c r="K780" t="s">
        <v>26</v>
      </c>
      <c r="L780" t="str">
        <f t="shared" si="16"/>
        <v>Equal</v>
      </c>
    </row>
    <row r="781" spans="1:12" x14ac:dyDescent="0.25">
      <c r="A781" t="s">
        <v>12</v>
      </c>
      <c r="B781" t="s">
        <v>1285</v>
      </c>
      <c r="C781" t="s">
        <v>1286</v>
      </c>
      <c r="D781" t="s">
        <v>15</v>
      </c>
      <c r="E781">
        <v>791</v>
      </c>
      <c r="F781">
        <v>6</v>
      </c>
      <c r="G781">
        <v>6</v>
      </c>
      <c r="H781">
        <v>6</v>
      </c>
      <c r="I781" t="s">
        <v>31</v>
      </c>
      <c r="J781" t="s">
        <v>119</v>
      </c>
      <c r="K781" t="s">
        <v>31</v>
      </c>
      <c r="L781" t="str">
        <f t="shared" si="16"/>
        <v>Equal</v>
      </c>
    </row>
    <row r="782" spans="1:12" x14ac:dyDescent="0.25">
      <c r="A782" t="s">
        <v>12</v>
      </c>
      <c r="B782">
        <v>1196390</v>
      </c>
      <c r="C782" t="s">
        <v>1287</v>
      </c>
      <c r="D782" t="s">
        <v>15</v>
      </c>
      <c r="E782">
        <v>1036</v>
      </c>
      <c r="F782">
        <v>6</v>
      </c>
      <c r="G782">
        <v>6</v>
      </c>
      <c r="H782">
        <v>6</v>
      </c>
      <c r="I782" t="s">
        <v>16</v>
      </c>
      <c r="J782" t="s">
        <v>1134</v>
      </c>
      <c r="K782" t="s">
        <v>18</v>
      </c>
      <c r="L782" t="str">
        <f t="shared" si="16"/>
        <v>Equal</v>
      </c>
    </row>
    <row r="783" spans="1:12" x14ac:dyDescent="0.25">
      <c r="A783" t="s">
        <v>12</v>
      </c>
      <c r="B783" t="s">
        <v>1288</v>
      </c>
      <c r="C783" t="s">
        <v>1289</v>
      </c>
      <c r="D783" t="s">
        <v>15</v>
      </c>
      <c r="E783">
        <v>837</v>
      </c>
      <c r="F783">
        <v>6</v>
      </c>
      <c r="G783">
        <v>6</v>
      </c>
      <c r="H783">
        <v>6</v>
      </c>
      <c r="I783" t="s">
        <v>16</v>
      </c>
      <c r="J783" t="s">
        <v>1134</v>
      </c>
      <c r="K783" t="s">
        <v>18</v>
      </c>
      <c r="L783" t="str">
        <f t="shared" si="16"/>
        <v>Equal</v>
      </c>
    </row>
    <row r="784" spans="1:12" x14ac:dyDescent="0.25">
      <c r="A784" t="s">
        <v>12</v>
      </c>
      <c r="B784">
        <v>1070185</v>
      </c>
      <c r="C784" t="s">
        <v>1290</v>
      </c>
      <c r="D784" t="s">
        <v>15</v>
      </c>
      <c r="E784">
        <v>1175</v>
      </c>
      <c r="F784">
        <v>6</v>
      </c>
      <c r="G784">
        <v>6</v>
      </c>
      <c r="H784">
        <v>6</v>
      </c>
      <c r="I784" t="s">
        <v>16</v>
      </c>
      <c r="J784" t="s">
        <v>1134</v>
      </c>
      <c r="K784" t="s">
        <v>18</v>
      </c>
      <c r="L784" t="str">
        <f t="shared" si="16"/>
        <v>Equal</v>
      </c>
    </row>
    <row r="785" spans="1:12" x14ac:dyDescent="0.25">
      <c r="A785" t="s">
        <v>12</v>
      </c>
      <c r="B785" t="s">
        <v>1291</v>
      </c>
      <c r="C785" t="s">
        <v>1292</v>
      </c>
      <c r="D785" t="s">
        <v>15</v>
      </c>
      <c r="E785">
        <v>55</v>
      </c>
      <c r="F785">
        <v>6</v>
      </c>
      <c r="G785">
        <v>6</v>
      </c>
      <c r="H785">
        <v>6</v>
      </c>
      <c r="I785" t="s">
        <v>29</v>
      </c>
      <c r="J785" t="s">
        <v>71</v>
      </c>
      <c r="K785" t="s">
        <v>29</v>
      </c>
      <c r="L785" t="str">
        <f t="shared" si="16"/>
        <v>Equal</v>
      </c>
    </row>
    <row r="786" spans="1:12" x14ac:dyDescent="0.25">
      <c r="A786" t="s">
        <v>12</v>
      </c>
      <c r="B786" t="s">
        <v>1293</v>
      </c>
      <c r="C786" t="s">
        <v>1292</v>
      </c>
      <c r="D786" t="s">
        <v>15</v>
      </c>
      <c r="E786">
        <v>1366</v>
      </c>
      <c r="F786">
        <v>6</v>
      </c>
      <c r="G786">
        <v>6</v>
      </c>
      <c r="H786">
        <v>6</v>
      </c>
      <c r="I786" t="s">
        <v>16</v>
      </c>
      <c r="J786" t="s">
        <v>36</v>
      </c>
      <c r="K786" t="s">
        <v>21</v>
      </c>
      <c r="L786" t="str">
        <f t="shared" si="16"/>
        <v>Equal</v>
      </c>
    </row>
    <row r="787" spans="1:12" x14ac:dyDescent="0.25">
      <c r="A787" t="s">
        <v>12</v>
      </c>
      <c r="B787">
        <v>950969</v>
      </c>
      <c r="C787" t="s">
        <v>1294</v>
      </c>
      <c r="D787" t="s">
        <v>15</v>
      </c>
      <c r="E787">
        <v>691</v>
      </c>
      <c r="F787">
        <v>6</v>
      </c>
      <c r="G787">
        <v>6</v>
      </c>
      <c r="H787">
        <v>6</v>
      </c>
      <c r="I787" t="s">
        <v>16</v>
      </c>
      <c r="J787" t="s">
        <v>1134</v>
      </c>
      <c r="K787" t="s">
        <v>18</v>
      </c>
      <c r="L787" t="str">
        <f t="shared" si="16"/>
        <v>Equal</v>
      </c>
    </row>
    <row r="788" spans="1:12" x14ac:dyDescent="0.25">
      <c r="A788" t="s">
        <v>12</v>
      </c>
      <c r="B788">
        <v>900347</v>
      </c>
      <c r="C788" t="s">
        <v>1295</v>
      </c>
      <c r="D788" t="s">
        <v>15</v>
      </c>
      <c r="E788">
        <v>1396</v>
      </c>
      <c r="F788">
        <v>6</v>
      </c>
      <c r="G788">
        <v>6</v>
      </c>
      <c r="H788">
        <v>6</v>
      </c>
      <c r="I788" t="s">
        <v>16</v>
      </c>
      <c r="J788" t="s">
        <v>1134</v>
      </c>
      <c r="K788" t="s">
        <v>18</v>
      </c>
      <c r="L788" t="str">
        <f t="shared" si="16"/>
        <v>Equal</v>
      </c>
    </row>
    <row r="789" spans="1:12" x14ac:dyDescent="0.25">
      <c r="A789" t="s">
        <v>12</v>
      </c>
      <c r="B789">
        <v>634646</v>
      </c>
      <c r="C789" t="s">
        <v>1296</v>
      </c>
      <c r="D789" t="s">
        <v>15</v>
      </c>
      <c r="E789">
        <v>376</v>
      </c>
      <c r="F789">
        <v>6</v>
      </c>
      <c r="G789">
        <v>6</v>
      </c>
      <c r="H789">
        <v>6</v>
      </c>
      <c r="I789" t="s">
        <v>30</v>
      </c>
      <c r="J789" t="s">
        <v>342</v>
      </c>
      <c r="K789" t="s">
        <v>30</v>
      </c>
      <c r="L789" t="str">
        <f t="shared" si="16"/>
        <v>Equal</v>
      </c>
    </row>
    <row r="790" spans="1:12" x14ac:dyDescent="0.25">
      <c r="A790" t="s">
        <v>12</v>
      </c>
      <c r="B790" t="s">
        <v>1297</v>
      </c>
      <c r="C790" t="s">
        <v>1298</v>
      </c>
      <c r="D790" t="s">
        <v>15</v>
      </c>
      <c r="E790">
        <v>329</v>
      </c>
      <c r="F790">
        <v>6</v>
      </c>
      <c r="G790">
        <v>6</v>
      </c>
      <c r="H790">
        <v>6</v>
      </c>
      <c r="I790" t="s">
        <v>29</v>
      </c>
      <c r="J790" t="s">
        <v>45</v>
      </c>
      <c r="K790" t="s">
        <v>29</v>
      </c>
      <c r="L790" t="str">
        <f t="shared" si="16"/>
        <v>Equal</v>
      </c>
    </row>
    <row r="791" spans="1:12" x14ac:dyDescent="0.25">
      <c r="A791" t="s">
        <v>12</v>
      </c>
      <c r="B791" t="s">
        <v>1299</v>
      </c>
      <c r="C791" t="s">
        <v>1300</v>
      </c>
      <c r="D791" t="s">
        <v>15</v>
      </c>
      <c r="E791">
        <v>1200</v>
      </c>
      <c r="F791">
        <v>6</v>
      </c>
      <c r="G791">
        <v>6</v>
      </c>
      <c r="H791">
        <v>6</v>
      </c>
      <c r="I791" t="s">
        <v>16</v>
      </c>
      <c r="J791" t="s">
        <v>25</v>
      </c>
      <c r="K791" t="s">
        <v>26</v>
      </c>
      <c r="L791" t="str">
        <f t="shared" si="16"/>
        <v>Equal</v>
      </c>
    </row>
    <row r="792" spans="1:12" x14ac:dyDescent="0.25">
      <c r="A792" t="s">
        <v>12</v>
      </c>
      <c r="B792" t="s">
        <v>1301</v>
      </c>
      <c r="C792" t="s">
        <v>1302</v>
      </c>
      <c r="D792" t="s">
        <v>15</v>
      </c>
      <c r="E792">
        <v>1340</v>
      </c>
      <c r="F792">
        <v>6</v>
      </c>
      <c r="G792">
        <v>6</v>
      </c>
      <c r="H792">
        <v>6</v>
      </c>
      <c r="I792" t="s">
        <v>16</v>
      </c>
      <c r="J792" t="s">
        <v>1134</v>
      </c>
      <c r="K792" t="s">
        <v>18</v>
      </c>
      <c r="L792" t="str">
        <f t="shared" si="16"/>
        <v>Equal</v>
      </c>
    </row>
    <row r="793" spans="1:12" x14ac:dyDescent="0.25">
      <c r="A793" t="s">
        <v>12</v>
      </c>
      <c r="B793">
        <v>1121499</v>
      </c>
      <c r="C793" t="s">
        <v>1303</v>
      </c>
      <c r="D793" t="s">
        <v>15</v>
      </c>
      <c r="E793">
        <v>161</v>
      </c>
      <c r="F793">
        <v>6</v>
      </c>
      <c r="G793">
        <v>6</v>
      </c>
      <c r="H793">
        <v>6</v>
      </c>
      <c r="I793" t="s">
        <v>16</v>
      </c>
      <c r="J793" t="s">
        <v>25</v>
      </c>
      <c r="K793" t="s">
        <v>26</v>
      </c>
      <c r="L793" t="str">
        <f t="shared" si="16"/>
        <v>Equal</v>
      </c>
    </row>
    <row r="794" spans="1:12" x14ac:dyDescent="0.25">
      <c r="A794" t="s">
        <v>12</v>
      </c>
      <c r="B794">
        <v>956870</v>
      </c>
      <c r="C794" t="s">
        <v>1303</v>
      </c>
      <c r="D794" t="s">
        <v>15</v>
      </c>
      <c r="E794">
        <v>386</v>
      </c>
      <c r="F794">
        <v>6</v>
      </c>
      <c r="G794">
        <v>6</v>
      </c>
      <c r="H794">
        <v>6</v>
      </c>
      <c r="I794" t="s">
        <v>16</v>
      </c>
      <c r="J794" t="s">
        <v>20</v>
      </c>
      <c r="K794" t="s">
        <v>21</v>
      </c>
      <c r="L794" t="str">
        <f t="shared" si="16"/>
        <v>Equal</v>
      </c>
    </row>
    <row r="795" spans="1:12" x14ac:dyDescent="0.25">
      <c r="A795" t="s">
        <v>12</v>
      </c>
      <c r="B795" t="s">
        <v>1304</v>
      </c>
      <c r="C795" t="s">
        <v>1303</v>
      </c>
      <c r="D795" t="s">
        <v>15</v>
      </c>
      <c r="E795">
        <v>308</v>
      </c>
      <c r="F795">
        <v>6</v>
      </c>
      <c r="G795">
        <v>6</v>
      </c>
      <c r="H795">
        <v>6</v>
      </c>
      <c r="I795" t="s">
        <v>16</v>
      </c>
      <c r="J795" t="s">
        <v>36</v>
      </c>
      <c r="K795" t="s">
        <v>21</v>
      </c>
      <c r="L795" t="str">
        <f t="shared" si="16"/>
        <v>Equal</v>
      </c>
    </row>
    <row r="796" spans="1:12" x14ac:dyDescent="0.25">
      <c r="A796" t="s">
        <v>12</v>
      </c>
      <c r="B796" t="s">
        <v>1305</v>
      </c>
      <c r="C796" t="s">
        <v>1303</v>
      </c>
      <c r="D796" t="s">
        <v>15</v>
      </c>
      <c r="E796">
        <v>1155</v>
      </c>
      <c r="F796">
        <v>6</v>
      </c>
      <c r="G796">
        <v>6</v>
      </c>
      <c r="H796">
        <v>6</v>
      </c>
      <c r="I796" t="s">
        <v>29</v>
      </c>
      <c r="J796" t="s">
        <v>71</v>
      </c>
      <c r="K796" t="s">
        <v>29</v>
      </c>
      <c r="L796" t="str">
        <f t="shared" si="16"/>
        <v>Equal</v>
      </c>
    </row>
    <row r="797" spans="1:12" x14ac:dyDescent="0.25">
      <c r="A797" t="s">
        <v>12</v>
      </c>
      <c r="B797">
        <v>960672</v>
      </c>
      <c r="C797" t="s">
        <v>1306</v>
      </c>
      <c r="D797" t="s">
        <v>15</v>
      </c>
      <c r="E797">
        <v>1040</v>
      </c>
      <c r="F797">
        <v>6</v>
      </c>
      <c r="G797">
        <v>6</v>
      </c>
      <c r="H797">
        <v>6</v>
      </c>
      <c r="I797" t="s">
        <v>16</v>
      </c>
      <c r="J797" t="s">
        <v>1134</v>
      </c>
      <c r="K797" t="s">
        <v>18</v>
      </c>
      <c r="L797" t="str">
        <f t="shared" si="16"/>
        <v>Equal</v>
      </c>
    </row>
    <row r="798" spans="1:12" x14ac:dyDescent="0.25">
      <c r="A798" t="s">
        <v>12</v>
      </c>
      <c r="B798" t="s">
        <v>1307</v>
      </c>
      <c r="C798" t="s">
        <v>1308</v>
      </c>
      <c r="D798" t="s">
        <v>15</v>
      </c>
      <c r="E798">
        <v>585</v>
      </c>
      <c r="F798">
        <v>6</v>
      </c>
      <c r="G798">
        <v>6</v>
      </c>
      <c r="H798">
        <v>6</v>
      </c>
      <c r="I798" t="s">
        <v>31</v>
      </c>
      <c r="J798" t="s">
        <v>93</v>
      </c>
      <c r="K798" t="s">
        <v>31</v>
      </c>
      <c r="L798" t="str">
        <f t="shared" si="16"/>
        <v>Equal</v>
      </c>
    </row>
    <row r="799" spans="1:12" x14ac:dyDescent="0.25">
      <c r="A799" t="s">
        <v>12</v>
      </c>
      <c r="B799" t="s">
        <v>1309</v>
      </c>
      <c r="C799" t="s">
        <v>1310</v>
      </c>
      <c r="D799" t="s">
        <v>15</v>
      </c>
      <c r="E799">
        <v>56</v>
      </c>
      <c r="F799">
        <v>6</v>
      </c>
      <c r="G799">
        <v>6</v>
      </c>
      <c r="H799">
        <v>6</v>
      </c>
      <c r="I799" t="s">
        <v>29</v>
      </c>
      <c r="J799" t="s">
        <v>71</v>
      </c>
      <c r="K799" t="s">
        <v>29</v>
      </c>
      <c r="L799" t="str">
        <f t="shared" si="16"/>
        <v>Equal</v>
      </c>
    </row>
    <row r="800" spans="1:12" x14ac:dyDescent="0.25">
      <c r="A800" t="s">
        <v>12</v>
      </c>
      <c r="B800" t="s">
        <v>1311</v>
      </c>
      <c r="C800" t="s">
        <v>1312</v>
      </c>
      <c r="D800" t="s">
        <v>15</v>
      </c>
      <c r="E800">
        <v>344</v>
      </c>
      <c r="F800">
        <v>6</v>
      </c>
      <c r="G800">
        <v>6</v>
      </c>
      <c r="H800">
        <v>6</v>
      </c>
      <c r="I800" t="s">
        <v>16</v>
      </c>
      <c r="J800" t="s">
        <v>36</v>
      </c>
      <c r="K800" t="s">
        <v>21</v>
      </c>
      <c r="L800" t="str">
        <f t="shared" si="16"/>
        <v>Equal</v>
      </c>
    </row>
    <row r="801" spans="1:12" x14ac:dyDescent="0.25">
      <c r="A801" t="s">
        <v>12</v>
      </c>
      <c r="B801" t="s">
        <v>1313</v>
      </c>
      <c r="C801" t="s">
        <v>1314</v>
      </c>
      <c r="D801" t="s">
        <v>15</v>
      </c>
      <c r="E801">
        <v>1151</v>
      </c>
      <c r="F801">
        <v>6</v>
      </c>
      <c r="G801">
        <v>6</v>
      </c>
      <c r="H801">
        <v>6</v>
      </c>
      <c r="I801" t="s">
        <v>16</v>
      </c>
      <c r="J801" t="s">
        <v>1134</v>
      </c>
      <c r="K801" t="s">
        <v>18</v>
      </c>
      <c r="L801" t="str">
        <f t="shared" si="16"/>
        <v>Equal</v>
      </c>
    </row>
    <row r="802" spans="1:12" x14ac:dyDescent="0.25">
      <c r="A802" t="s">
        <v>12</v>
      </c>
      <c r="B802" t="s">
        <v>1315</v>
      </c>
      <c r="C802" t="s">
        <v>1316</v>
      </c>
      <c r="D802" t="s">
        <v>15</v>
      </c>
      <c r="E802">
        <v>105</v>
      </c>
      <c r="F802">
        <v>6</v>
      </c>
      <c r="G802">
        <v>6</v>
      </c>
      <c r="H802">
        <v>6</v>
      </c>
      <c r="I802" t="s">
        <v>16</v>
      </c>
      <c r="J802" t="s">
        <v>36</v>
      </c>
      <c r="K802" t="s">
        <v>21</v>
      </c>
      <c r="L802" t="str">
        <f t="shared" si="16"/>
        <v>Equal</v>
      </c>
    </row>
    <row r="803" spans="1:12" x14ac:dyDescent="0.25">
      <c r="A803" t="s">
        <v>12</v>
      </c>
      <c r="B803" t="s">
        <v>1317</v>
      </c>
      <c r="C803" t="s">
        <v>1318</v>
      </c>
      <c r="D803" t="s">
        <v>15</v>
      </c>
      <c r="E803">
        <v>63</v>
      </c>
      <c r="F803">
        <v>6</v>
      </c>
      <c r="G803">
        <v>6</v>
      </c>
      <c r="H803">
        <v>6</v>
      </c>
      <c r="I803" t="s">
        <v>16</v>
      </c>
      <c r="J803" t="s">
        <v>1134</v>
      </c>
      <c r="K803" t="s">
        <v>18</v>
      </c>
      <c r="L803" t="str">
        <f t="shared" si="16"/>
        <v>Equal</v>
      </c>
    </row>
    <row r="804" spans="1:12" x14ac:dyDescent="0.25">
      <c r="A804" t="s">
        <v>12</v>
      </c>
      <c r="B804">
        <v>1152994</v>
      </c>
      <c r="C804" t="s">
        <v>1319</v>
      </c>
      <c r="D804" t="s">
        <v>15</v>
      </c>
      <c r="E804">
        <v>1512</v>
      </c>
      <c r="F804">
        <v>6</v>
      </c>
      <c r="G804">
        <v>6</v>
      </c>
      <c r="H804">
        <v>6</v>
      </c>
      <c r="I804" t="s">
        <v>16</v>
      </c>
      <c r="J804" t="s">
        <v>1134</v>
      </c>
      <c r="K804" t="s">
        <v>18</v>
      </c>
      <c r="L804" t="str">
        <f t="shared" si="16"/>
        <v>Equal</v>
      </c>
    </row>
    <row r="805" spans="1:12" x14ac:dyDescent="0.25">
      <c r="A805" t="s">
        <v>12</v>
      </c>
      <c r="B805">
        <v>1170925</v>
      </c>
      <c r="C805" t="s">
        <v>1320</v>
      </c>
      <c r="D805" t="s">
        <v>15</v>
      </c>
      <c r="E805">
        <v>1523</v>
      </c>
      <c r="F805">
        <v>6</v>
      </c>
      <c r="G805">
        <v>6</v>
      </c>
      <c r="H805">
        <v>6</v>
      </c>
      <c r="I805" t="s">
        <v>16</v>
      </c>
      <c r="J805" t="s">
        <v>1134</v>
      </c>
      <c r="K805" t="s">
        <v>18</v>
      </c>
      <c r="L805" t="str">
        <f t="shared" si="16"/>
        <v>Equal</v>
      </c>
    </row>
    <row r="806" spans="1:12" x14ac:dyDescent="0.25">
      <c r="A806" t="s">
        <v>12</v>
      </c>
      <c r="B806">
        <v>1219731</v>
      </c>
      <c r="C806" t="s">
        <v>1321</v>
      </c>
      <c r="D806" t="s">
        <v>15</v>
      </c>
      <c r="E806">
        <v>781</v>
      </c>
      <c r="F806">
        <v>6</v>
      </c>
      <c r="G806">
        <v>6</v>
      </c>
      <c r="H806">
        <v>6</v>
      </c>
      <c r="I806" t="s">
        <v>28</v>
      </c>
      <c r="J806" t="s">
        <v>82</v>
      </c>
      <c r="K806" t="s">
        <v>28</v>
      </c>
      <c r="L806" t="str">
        <f t="shared" si="16"/>
        <v>Equal</v>
      </c>
    </row>
    <row r="807" spans="1:12" x14ac:dyDescent="0.25">
      <c r="A807" t="s">
        <v>12</v>
      </c>
      <c r="B807" t="s">
        <v>1322</v>
      </c>
      <c r="C807" t="s">
        <v>1323</v>
      </c>
      <c r="D807" t="s">
        <v>15</v>
      </c>
      <c r="E807">
        <v>132</v>
      </c>
      <c r="F807">
        <v>6</v>
      </c>
      <c r="G807">
        <v>6</v>
      </c>
      <c r="H807">
        <v>6</v>
      </c>
      <c r="I807" t="s">
        <v>16</v>
      </c>
      <c r="J807" t="s">
        <v>85</v>
      </c>
      <c r="K807" t="s">
        <v>21</v>
      </c>
      <c r="L807" t="str">
        <f t="shared" si="16"/>
        <v>Equal</v>
      </c>
    </row>
    <row r="808" spans="1:12" x14ac:dyDescent="0.25">
      <c r="A808" t="s">
        <v>12</v>
      </c>
      <c r="B808" t="s">
        <v>1324</v>
      </c>
      <c r="C808" t="s">
        <v>1325</v>
      </c>
      <c r="D808" t="s">
        <v>15</v>
      </c>
      <c r="E808">
        <v>960</v>
      </c>
      <c r="F808">
        <v>6</v>
      </c>
      <c r="G808">
        <v>6</v>
      </c>
      <c r="H808">
        <v>6</v>
      </c>
      <c r="I808" t="s">
        <v>31</v>
      </c>
      <c r="J808" t="s">
        <v>57</v>
      </c>
      <c r="K808" t="s">
        <v>31</v>
      </c>
      <c r="L808" t="str">
        <f t="shared" si="16"/>
        <v>Equal</v>
      </c>
    </row>
    <row r="809" spans="1:12" x14ac:dyDescent="0.25">
      <c r="A809" t="s">
        <v>12</v>
      </c>
      <c r="B809" t="s">
        <v>1326</v>
      </c>
      <c r="C809" t="s">
        <v>1327</v>
      </c>
      <c r="D809" t="s">
        <v>15</v>
      </c>
      <c r="E809">
        <v>1534</v>
      </c>
      <c r="F809">
        <v>6</v>
      </c>
      <c r="G809">
        <v>6</v>
      </c>
      <c r="H809">
        <v>6</v>
      </c>
      <c r="I809" t="s">
        <v>29</v>
      </c>
      <c r="J809" t="s">
        <v>45</v>
      </c>
      <c r="K809" t="s">
        <v>29</v>
      </c>
      <c r="L809" t="str">
        <f t="shared" si="16"/>
        <v>Equal</v>
      </c>
    </row>
    <row r="810" spans="1:12" x14ac:dyDescent="0.25">
      <c r="A810" t="s">
        <v>12</v>
      </c>
      <c r="B810">
        <v>1220299</v>
      </c>
      <c r="C810" t="s">
        <v>1328</v>
      </c>
      <c r="D810" t="s">
        <v>15</v>
      </c>
      <c r="E810">
        <v>483</v>
      </c>
      <c r="F810">
        <v>6</v>
      </c>
      <c r="G810">
        <v>6</v>
      </c>
      <c r="H810">
        <v>6</v>
      </c>
      <c r="I810" t="s">
        <v>28</v>
      </c>
      <c r="J810" t="s">
        <v>190</v>
      </c>
      <c r="K810" t="s">
        <v>28</v>
      </c>
      <c r="L810" t="str">
        <f t="shared" si="16"/>
        <v>Equal</v>
      </c>
    </row>
    <row r="811" spans="1:12" x14ac:dyDescent="0.25">
      <c r="A811" t="s">
        <v>12</v>
      </c>
      <c r="B811" t="s">
        <v>1329</v>
      </c>
      <c r="C811" t="s">
        <v>1330</v>
      </c>
      <c r="D811" t="s">
        <v>15</v>
      </c>
      <c r="E811">
        <v>1669</v>
      </c>
      <c r="F811">
        <v>6</v>
      </c>
      <c r="G811">
        <v>6</v>
      </c>
      <c r="H811">
        <v>6</v>
      </c>
      <c r="I811" t="s">
        <v>28</v>
      </c>
      <c r="J811" t="s">
        <v>82</v>
      </c>
      <c r="K811" t="s">
        <v>28</v>
      </c>
      <c r="L811" t="str">
        <f t="shared" si="16"/>
        <v>Equal</v>
      </c>
    </row>
    <row r="812" spans="1:12" x14ac:dyDescent="0.25">
      <c r="A812" t="s">
        <v>12</v>
      </c>
      <c r="B812" t="s">
        <v>1331</v>
      </c>
      <c r="C812" t="s">
        <v>1332</v>
      </c>
      <c r="D812" t="s">
        <v>15</v>
      </c>
      <c r="E812">
        <v>241</v>
      </c>
      <c r="F812">
        <v>6</v>
      </c>
      <c r="G812">
        <v>6</v>
      </c>
      <c r="H812">
        <v>6</v>
      </c>
      <c r="I812" t="s">
        <v>16</v>
      </c>
      <c r="J812" t="s">
        <v>20</v>
      </c>
      <c r="K812" t="s">
        <v>21</v>
      </c>
      <c r="L812" t="str">
        <f t="shared" si="16"/>
        <v>Equal</v>
      </c>
    </row>
    <row r="813" spans="1:12" x14ac:dyDescent="0.25">
      <c r="A813" t="s">
        <v>12</v>
      </c>
      <c r="B813" t="s">
        <v>1333</v>
      </c>
      <c r="C813" t="s">
        <v>1334</v>
      </c>
      <c r="D813" t="s">
        <v>15</v>
      </c>
      <c r="E813">
        <v>619</v>
      </c>
      <c r="F813">
        <v>6</v>
      </c>
      <c r="G813">
        <v>6</v>
      </c>
      <c r="H813">
        <v>6</v>
      </c>
      <c r="I813" t="s">
        <v>16</v>
      </c>
      <c r="J813" t="s">
        <v>1335</v>
      </c>
      <c r="K813" t="s">
        <v>32</v>
      </c>
      <c r="L813" t="str">
        <f t="shared" si="16"/>
        <v>Equal</v>
      </c>
    </row>
    <row r="814" spans="1:12" x14ac:dyDescent="0.25">
      <c r="A814" t="s">
        <v>12</v>
      </c>
      <c r="B814" t="s">
        <v>1336</v>
      </c>
      <c r="C814" t="s">
        <v>1337</v>
      </c>
      <c r="D814" t="s">
        <v>15</v>
      </c>
      <c r="E814">
        <v>355</v>
      </c>
      <c r="F814">
        <v>6</v>
      </c>
      <c r="G814">
        <v>6</v>
      </c>
      <c r="H814">
        <v>6</v>
      </c>
      <c r="I814" t="s">
        <v>16</v>
      </c>
      <c r="J814" t="s">
        <v>1134</v>
      </c>
      <c r="K814" t="s">
        <v>18</v>
      </c>
      <c r="L814" t="str">
        <f t="shared" si="16"/>
        <v>Equal</v>
      </c>
    </row>
    <row r="815" spans="1:12" x14ac:dyDescent="0.25">
      <c r="A815" t="s">
        <v>12</v>
      </c>
      <c r="B815">
        <v>695725</v>
      </c>
      <c r="C815" t="s">
        <v>1338</v>
      </c>
      <c r="D815" t="s">
        <v>15</v>
      </c>
      <c r="E815">
        <v>768</v>
      </c>
      <c r="F815">
        <v>6</v>
      </c>
      <c r="G815">
        <v>6</v>
      </c>
      <c r="H815">
        <v>6</v>
      </c>
      <c r="I815" t="s">
        <v>16</v>
      </c>
      <c r="J815" t="s">
        <v>25</v>
      </c>
      <c r="K815" t="s">
        <v>26</v>
      </c>
      <c r="L815" t="str">
        <f t="shared" si="16"/>
        <v>Equal</v>
      </c>
    </row>
    <row r="816" spans="1:12" x14ac:dyDescent="0.25">
      <c r="A816" t="s">
        <v>12</v>
      </c>
      <c r="B816">
        <v>1113500</v>
      </c>
      <c r="C816" t="s">
        <v>1339</v>
      </c>
      <c r="D816" t="s">
        <v>15</v>
      </c>
      <c r="E816">
        <v>1138</v>
      </c>
      <c r="F816">
        <v>6</v>
      </c>
      <c r="G816">
        <v>6</v>
      </c>
      <c r="H816">
        <v>6</v>
      </c>
      <c r="I816" t="s">
        <v>16</v>
      </c>
      <c r="J816" t="s">
        <v>85</v>
      </c>
      <c r="K816" t="s">
        <v>21</v>
      </c>
      <c r="L816" t="str">
        <f t="shared" si="16"/>
        <v>Equal</v>
      </c>
    </row>
    <row r="817" spans="1:12" x14ac:dyDescent="0.25">
      <c r="A817" t="s">
        <v>12</v>
      </c>
      <c r="B817">
        <v>1197174</v>
      </c>
      <c r="C817" t="s">
        <v>1340</v>
      </c>
      <c r="D817" t="s">
        <v>15</v>
      </c>
      <c r="E817">
        <v>263</v>
      </c>
      <c r="F817">
        <v>6</v>
      </c>
      <c r="G817">
        <v>6</v>
      </c>
      <c r="H817">
        <v>6</v>
      </c>
      <c r="I817" t="s">
        <v>16</v>
      </c>
      <c r="J817" t="s">
        <v>1134</v>
      </c>
      <c r="K817" t="s">
        <v>18</v>
      </c>
      <c r="L817" t="str">
        <f t="shared" si="16"/>
        <v>Equal</v>
      </c>
    </row>
    <row r="818" spans="1:12" x14ac:dyDescent="0.25">
      <c r="A818" t="s">
        <v>12</v>
      </c>
      <c r="B818" t="s">
        <v>1341</v>
      </c>
      <c r="C818" t="s">
        <v>1342</v>
      </c>
      <c r="D818" t="s">
        <v>15</v>
      </c>
      <c r="E818">
        <v>592</v>
      </c>
      <c r="F818">
        <v>6</v>
      </c>
      <c r="G818">
        <v>6</v>
      </c>
      <c r="H818">
        <v>6</v>
      </c>
      <c r="I818" t="s">
        <v>16</v>
      </c>
      <c r="J818" t="s">
        <v>20</v>
      </c>
      <c r="K818" t="s">
        <v>21</v>
      </c>
      <c r="L818" t="str">
        <f t="shared" si="16"/>
        <v>Equal</v>
      </c>
    </row>
    <row r="819" spans="1:12" x14ac:dyDescent="0.25">
      <c r="A819" t="s">
        <v>12</v>
      </c>
      <c r="B819" t="s">
        <v>1343</v>
      </c>
      <c r="C819" t="s">
        <v>1344</v>
      </c>
      <c r="D819" t="s">
        <v>15</v>
      </c>
      <c r="E819">
        <v>1402</v>
      </c>
      <c r="F819">
        <v>6</v>
      </c>
      <c r="G819">
        <v>6</v>
      </c>
      <c r="H819">
        <v>6</v>
      </c>
      <c r="I819" t="s">
        <v>16</v>
      </c>
      <c r="J819" t="s">
        <v>20</v>
      </c>
      <c r="K819" t="s">
        <v>21</v>
      </c>
      <c r="L819" t="str">
        <f t="shared" si="16"/>
        <v>Equal</v>
      </c>
    </row>
    <row r="820" spans="1:12" x14ac:dyDescent="0.25">
      <c r="A820" t="s">
        <v>12</v>
      </c>
      <c r="B820" t="s">
        <v>1345</v>
      </c>
      <c r="C820" t="s">
        <v>1346</v>
      </c>
      <c r="D820" t="s">
        <v>15</v>
      </c>
      <c r="E820">
        <v>624</v>
      </c>
      <c r="F820">
        <v>6</v>
      </c>
      <c r="G820">
        <v>6</v>
      </c>
      <c r="H820">
        <v>6</v>
      </c>
      <c r="I820" t="s">
        <v>16</v>
      </c>
      <c r="J820" t="s">
        <v>20</v>
      </c>
      <c r="K820" t="s">
        <v>21</v>
      </c>
      <c r="L820" t="str">
        <f t="shared" si="16"/>
        <v>Equal</v>
      </c>
    </row>
    <row r="821" spans="1:12" x14ac:dyDescent="0.25">
      <c r="A821" t="s">
        <v>12</v>
      </c>
      <c r="B821">
        <v>630346</v>
      </c>
      <c r="C821" t="s">
        <v>1347</v>
      </c>
      <c r="D821" t="s">
        <v>15</v>
      </c>
      <c r="E821">
        <v>1404</v>
      </c>
      <c r="F821">
        <v>6</v>
      </c>
      <c r="G821">
        <v>6</v>
      </c>
      <c r="H821">
        <v>6</v>
      </c>
      <c r="I821" t="s">
        <v>16</v>
      </c>
      <c r="J821" t="s">
        <v>25</v>
      </c>
      <c r="K821" t="s">
        <v>26</v>
      </c>
      <c r="L821" t="str">
        <f t="shared" si="16"/>
        <v>Equal</v>
      </c>
    </row>
    <row r="822" spans="1:12" x14ac:dyDescent="0.25">
      <c r="A822" t="s">
        <v>12</v>
      </c>
      <c r="B822">
        <v>572961</v>
      </c>
      <c r="C822" t="s">
        <v>1348</v>
      </c>
      <c r="D822" t="s">
        <v>15</v>
      </c>
      <c r="E822">
        <v>665</v>
      </c>
      <c r="F822">
        <v>6</v>
      </c>
      <c r="G822">
        <v>6</v>
      </c>
      <c r="H822">
        <v>6</v>
      </c>
      <c r="I822" t="s">
        <v>16</v>
      </c>
      <c r="J822" t="s">
        <v>20</v>
      </c>
      <c r="K822" t="s">
        <v>21</v>
      </c>
      <c r="L822" t="str">
        <f t="shared" si="16"/>
        <v>Equal</v>
      </c>
    </row>
    <row r="823" spans="1:12" x14ac:dyDescent="0.25">
      <c r="A823" t="s">
        <v>12</v>
      </c>
      <c r="B823">
        <v>292658</v>
      </c>
      <c r="C823" t="s">
        <v>1349</v>
      </c>
      <c r="D823" t="s">
        <v>15</v>
      </c>
      <c r="E823">
        <v>220</v>
      </c>
      <c r="F823">
        <v>6</v>
      </c>
      <c r="G823">
        <v>6</v>
      </c>
      <c r="H823">
        <v>6</v>
      </c>
      <c r="I823" t="s">
        <v>16</v>
      </c>
      <c r="J823" t="s">
        <v>20</v>
      </c>
      <c r="K823" t="s">
        <v>21</v>
      </c>
      <c r="L823" t="str">
        <f t="shared" si="16"/>
        <v>Equal</v>
      </c>
    </row>
    <row r="824" spans="1:12" x14ac:dyDescent="0.25">
      <c r="A824" t="s">
        <v>12</v>
      </c>
      <c r="B824">
        <v>1029566</v>
      </c>
      <c r="C824" t="s">
        <v>1350</v>
      </c>
      <c r="D824" t="s">
        <v>15</v>
      </c>
      <c r="E824">
        <v>1597</v>
      </c>
      <c r="F824">
        <v>6</v>
      </c>
      <c r="G824">
        <v>6</v>
      </c>
      <c r="H824">
        <v>6</v>
      </c>
      <c r="I824" t="s">
        <v>16</v>
      </c>
      <c r="J824" t="s">
        <v>265</v>
      </c>
      <c r="K824" t="s">
        <v>21</v>
      </c>
      <c r="L824" t="str">
        <f t="shared" si="16"/>
        <v>Equal</v>
      </c>
    </row>
    <row r="825" spans="1:12" x14ac:dyDescent="0.25">
      <c r="A825" t="s">
        <v>12</v>
      </c>
      <c r="B825">
        <v>970594</v>
      </c>
      <c r="C825" t="s">
        <v>1351</v>
      </c>
      <c r="D825" t="s">
        <v>15</v>
      </c>
      <c r="E825">
        <v>1445</v>
      </c>
      <c r="F825">
        <v>6</v>
      </c>
      <c r="G825">
        <v>6</v>
      </c>
      <c r="H825">
        <v>6</v>
      </c>
      <c r="I825" t="s">
        <v>16</v>
      </c>
      <c r="J825" t="s">
        <v>1134</v>
      </c>
      <c r="K825" t="s">
        <v>18</v>
      </c>
      <c r="L825" t="str">
        <f t="shared" si="16"/>
        <v>Equal</v>
      </c>
    </row>
    <row r="826" spans="1:12" x14ac:dyDescent="0.25">
      <c r="A826" t="s">
        <v>12</v>
      </c>
      <c r="B826" t="s">
        <v>1352</v>
      </c>
      <c r="C826" t="s">
        <v>1353</v>
      </c>
      <c r="D826" t="s">
        <v>15</v>
      </c>
      <c r="E826">
        <v>1462</v>
      </c>
      <c r="F826">
        <v>6</v>
      </c>
      <c r="G826">
        <v>6</v>
      </c>
      <c r="H826">
        <v>6</v>
      </c>
      <c r="I826" t="s">
        <v>31</v>
      </c>
      <c r="J826" t="s">
        <v>516</v>
      </c>
      <c r="K826" t="s">
        <v>31</v>
      </c>
      <c r="L826" t="str">
        <f t="shared" si="16"/>
        <v>Equal</v>
      </c>
    </row>
    <row r="827" spans="1:12" x14ac:dyDescent="0.25">
      <c r="A827" t="s">
        <v>12</v>
      </c>
      <c r="B827" t="s">
        <v>1354</v>
      </c>
      <c r="C827" t="s">
        <v>1355</v>
      </c>
      <c r="D827" t="s">
        <v>99</v>
      </c>
      <c r="E827">
        <v>1271</v>
      </c>
      <c r="F827">
        <v>6</v>
      </c>
      <c r="G827">
        <v>6</v>
      </c>
      <c r="H827">
        <v>6</v>
      </c>
      <c r="I827" t="s">
        <v>16</v>
      </c>
      <c r="J827" t="s">
        <v>20</v>
      </c>
      <c r="K827" t="s">
        <v>21</v>
      </c>
      <c r="L827" t="str">
        <f t="shared" si="16"/>
        <v>Equal</v>
      </c>
    </row>
    <row r="828" spans="1:12" x14ac:dyDescent="0.25">
      <c r="A828" t="s">
        <v>12</v>
      </c>
      <c r="B828" t="s">
        <v>1356</v>
      </c>
      <c r="C828" t="s">
        <v>1357</v>
      </c>
      <c r="D828" t="s">
        <v>15</v>
      </c>
      <c r="E828">
        <v>450</v>
      </c>
      <c r="F828">
        <v>22</v>
      </c>
      <c r="G828">
        <v>6</v>
      </c>
      <c r="H828">
        <v>6</v>
      </c>
      <c r="I828" t="s">
        <v>16</v>
      </c>
      <c r="J828" t="s">
        <v>1134</v>
      </c>
      <c r="K828" t="s">
        <v>18</v>
      </c>
      <c r="L828" t="str">
        <f t="shared" si="16"/>
        <v>Baseline</v>
      </c>
    </row>
    <row r="829" spans="1:12" x14ac:dyDescent="0.25">
      <c r="A829" t="s">
        <v>12</v>
      </c>
      <c r="B829" t="s">
        <v>1358</v>
      </c>
      <c r="C829" t="s">
        <v>1359</v>
      </c>
      <c r="D829" t="s">
        <v>15</v>
      </c>
      <c r="E829">
        <v>199</v>
      </c>
      <c r="F829">
        <v>6</v>
      </c>
      <c r="G829">
        <v>6</v>
      </c>
      <c r="H829">
        <v>6</v>
      </c>
      <c r="I829" t="s">
        <v>31</v>
      </c>
      <c r="J829" t="s">
        <v>57</v>
      </c>
      <c r="K829" t="s">
        <v>31</v>
      </c>
      <c r="L829" t="str">
        <f t="shared" si="16"/>
        <v>Equal</v>
      </c>
    </row>
    <row r="830" spans="1:12" x14ac:dyDescent="0.25">
      <c r="A830" t="s">
        <v>12</v>
      </c>
      <c r="B830" t="s">
        <v>1360</v>
      </c>
      <c r="C830" t="s">
        <v>1361</v>
      </c>
      <c r="D830" t="s">
        <v>15</v>
      </c>
      <c r="E830">
        <v>5</v>
      </c>
      <c r="F830">
        <v>6</v>
      </c>
      <c r="G830">
        <v>6</v>
      </c>
      <c r="H830">
        <v>6</v>
      </c>
      <c r="I830" t="s">
        <v>16</v>
      </c>
      <c r="J830" t="s">
        <v>25</v>
      </c>
      <c r="K830" t="s">
        <v>26</v>
      </c>
      <c r="L830" t="str">
        <f t="shared" si="16"/>
        <v>Equal</v>
      </c>
    </row>
    <row r="831" spans="1:12" x14ac:dyDescent="0.25">
      <c r="A831" t="s">
        <v>12</v>
      </c>
      <c r="B831">
        <v>553741</v>
      </c>
      <c r="C831" t="s">
        <v>1362</v>
      </c>
      <c r="D831" t="s">
        <v>15</v>
      </c>
      <c r="E831">
        <v>440</v>
      </c>
      <c r="F831">
        <v>6</v>
      </c>
      <c r="G831">
        <v>6</v>
      </c>
      <c r="H831">
        <v>6</v>
      </c>
      <c r="I831" t="s">
        <v>16</v>
      </c>
      <c r="J831" t="s">
        <v>36</v>
      </c>
      <c r="K831" t="s">
        <v>21</v>
      </c>
      <c r="L831" t="str">
        <f t="shared" si="16"/>
        <v>Equal</v>
      </c>
    </row>
    <row r="832" spans="1:12" x14ac:dyDescent="0.25">
      <c r="A832" t="s">
        <v>12</v>
      </c>
      <c r="B832" t="s">
        <v>1363</v>
      </c>
      <c r="C832" t="s">
        <v>1364</v>
      </c>
      <c r="D832" t="s">
        <v>15</v>
      </c>
      <c r="E832">
        <v>191</v>
      </c>
      <c r="F832">
        <v>6</v>
      </c>
      <c r="G832">
        <v>6</v>
      </c>
      <c r="H832">
        <v>6</v>
      </c>
      <c r="I832" t="s">
        <v>16</v>
      </c>
      <c r="J832" t="s">
        <v>1134</v>
      </c>
      <c r="K832" t="s">
        <v>18</v>
      </c>
      <c r="L832" t="str">
        <f t="shared" si="16"/>
        <v>Equal</v>
      </c>
    </row>
    <row r="833" spans="1:12" x14ac:dyDescent="0.25">
      <c r="A833" t="s">
        <v>12</v>
      </c>
      <c r="B833" t="s">
        <v>1365</v>
      </c>
      <c r="C833" t="s">
        <v>1366</v>
      </c>
      <c r="D833" t="s">
        <v>15</v>
      </c>
      <c r="E833">
        <v>786</v>
      </c>
      <c r="F833">
        <v>6</v>
      </c>
      <c r="G833">
        <v>6</v>
      </c>
      <c r="H833">
        <v>6</v>
      </c>
      <c r="I833" t="s">
        <v>16</v>
      </c>
      <c r="J833" t="s">
        <v>25</v>
      </c>
      <c r="K833" t="s">
        <v>26</v>
      </c>
      <c r="L833" t="str">
        <f t="shared" si="16"/>
        <v>Equal</v>
      </c>
    </row>
    <row r="834" spans="1:12" x14ac:dyDescent="0.25">
      <c r="A834" t="s">
        <v>12</v>
      </c>
      <c r="B834" t="s">
        <v>1367</v>
      </c>
      <c r="C834" t="s">
        <v>1368</v>
      </c>
      <c r="D834" t="s">
        <v>15</v>
      </c>
      <c r="E834">
        <v>1385</v>
      </c>
      <c r="F834">
        <v>6</v>
      </c>
      <c r="G834">
        <v>6</v>
      </c>
      <c r="H834">
        <v>6</v>
      </c>
      <c r="I834" t="s">
        <v>16</v>
      </c>
      <c r="J834" t="s">
        <v>36</v>
      </c>
      <c r="K834" t="s">
        <v>21</v>
      </c>
      <c r="L834" t="str">
        <f t="shared" ref="L834:L897" si="17">IF(F834=G834, "Equal", IF(F834&gt;G834, "Baseline", "Vessel"))</f>
        <v>Equal</v>
      </c>
    </row>
    <row r="835" spans="1:12" x14ac:dyDescent="0.25">
      <c r="A835" t="s">
        <v>12</v>
      </c>
      <c r="B835" t="s">
        <v>1369</v>
      </c>
      <c r="C835" t="s">
        <v>1370</v>
      </c>
      <c r="D835" t="s">
        <v>15</v>
      </c>
      <c r="E835">
        <v>630</v>
      </c>
      <c r="F835">
        <v>6</v>
      </c>
      <c r="G835">
        <v>6</v>
      </c>
      <c r="H835">
        <v>6</v>
      </c>
      <c r="I835" t="s">
        <v>16</v>
      </c>
      <c r="J835" t="s">
        <v>1134</v>
      </c>
      <c r="K835" t="s">
        <v>18</v>
      </c>
      <c r="L835" t="str">
        <f t="shared" si="17"/>
        <v>Equal</v>
      </c>
    </row>
    <row r="836" spans="1:12" x14ac:dyDescent="0.25">
      <c r="A836" t="s">
        <v>12</v>
      </c>
      <c r="B836">
        <v>1111545</v>
      </c>
      <c r="C836" t="s">
        <v>1371</v>
      </c>
      <c r="D836" t="s">
        <v>15</v>
      </c>
      <c r="E836">
        <v>73</v>
      </c>
      <c r="F836">
        <v>6</v>
      </c>
      <c r="G836">
        <v>6</v>
      </c>
      <c r="H836">
        <v>6</v>
      </c>
      <c r="I836" t="s">
        <v>16</v>
      </c>
      <c r="J836" t="s">
        <v>1134</v>
      </c>
      <c r="K836" t="s">
        <v>18</v>
      </c>
      <c r="L836" t="str">
        <f t="shared" si="17"/>
        <v>Equal</v>
      </c>
    </row>
    <row r="837" spans="1:12" x14ac:dyDescent="0.25">
      <c r="A837" t="s">
        <v>12</v>
      </c>
      <c r="B837">
        <v>922948</v>
      </c>
      <c r="C837" t="s">
        <v>1372</v>
      </c>
      <c r="D837" t="s">
        <v>15</v>
      </c>
      <c r="E837">
        <v>1009</v>
      </c>
      <c r="F837">
        <v>6</v>
      </c>
      <c r="G837">
        <v>6</v>
      </c>
      <c r="H837">
        <v>6</v>
      </c>
      <c r="I837" t="s">
        <v>31</v>
      </c>
      <c r="J837" t="s">
        <v>119</v>
      </c>
      <c r="K837" t="s">
        <v>31</v>
      </c>
      <c r="L837" t="str">
        <f t="shared" si="17"/>
        <v>Equal</v>
      </c>
    </row>
    <row r="838" spans="1:12" x14ac:dyDescent="0.25">
      <c r="A838" t="s">
        <v>12</v>
      </c>
      <c r="B838" t="s">
        <v>1373</v>
      </c>
      <c r="C838" t="s">
        <v>1374</v>
      </c>
      <c r="D838" t="s">
        <v>15</v>
      </c>
      <c r="E838">
        <v>1367</v>
      </c>
      <c r="F838">
        <v>6</v>
      </c>
      <c r="G838">
        <v>6</v>
      </c>
      <c r="H838">
        <v>6</v>
      </c>
      <c r="I838" t="s">
        <v>29</v>
      </c>
      <c r="J838" t="s">
        <v>1375</v>
      </c>
      <c r="K838" t="s">
        <v>29</v>
      </c>
      <c r="L838" t="str">
        <f t="shared" si="17"/>
        <v>Equal</v>
      </c>
    </row>
    <row r="839" spans="1:12" x14ac:dyDescent="0.25">
      <c r="A839" t="s">
        <v>12</v>
      </c>
      <c r="B839" t="s">
        <v>1376</v>
      </c>
      <c r="C839" t="s">
        <v>1377</v>
      </c>
      <c r="D839" t="s">
        <v>15</v>
      </c>
      <c r="E839">
        <v>914</v>
      </c>
      <c r="F839">
        <v>6</v>
      </c>
      <c r="G839">
        <v>6</v>
      </c>
      <c r="H839">
        <v>6</v>
      </c>
      <c r="I839" t="s">
        <v>16</v>
      </c>
      <c r="J839" t="s">
        <v>1134</v>
      </c>
      <c r="K839" t="s">
        <v>18</v>
      </c>
      <c r="L839" t="str">
        <f t="shared" si="17"/>
        <v>Equal</v>
      </c>
    </row>
    <row r="840" spans="1:12" x14ac:dyDescent="0.25">
      <c r="A840" t="s">
        <v>12</v>
      </c>
      <c r="B840" t="s">
        <v>1378</v>
      </c>
      <c r="C840" t="s">
        <v>1379</v>
      </c>
      <c r="D840" t="s">
        <v>15</v>
      </c>
      <c r="E840">
        <v>68</v>
      </c>
      <c r="F840">
        <v>6</v>
      </c>
      <c r="G840">
        <v>6</v>
      </c>
      <c r="H840">
        <v>6</v>
      </c>
      <c r="I840" t="s">
        <v>16</v>
      </c>
      <c r="J840" t="s">
        <v>36</v>
      </c>
      <c r="K840" t="s">
        <v>21</v>
      </c>
      <c r="L840" t="str">
        <f t="shared" si="17"/>
        <v>Equal</v>
      </c>
    </row>
    <row r="841" spans="1:12" x14ac:dyDescent="0.25">
      <c r="A841" t="s">
        <v>12</v>
      </c>
      <c r="B841" t="s">
        <v>1380</v>
      </c>
      <c r="C841" t="s">
        <v>1381</v>
      </c>
      <c r="D841" t="s">
        <v>15</v>
      </c>
      <c r="E841">
        <v>924</v>
      </c>
      <c r="F841">
        <v>6</v>
      </c>
      <c r="G841">
        <v>6</v>
      </c>
      <c r="H841">
        <v>6</v>
      </c>
      <c r="I841" t="s">
        <v>29</v>
      </c>
      <c r="J841" t="s">
        <v>1382</v>
      </c>
      <c r="K841" t="s">
        <v>29</v>
      </c>
      <c r="L841" t="str">
        <f t="shared" si="17"/>
        <v>Equal</v>
      </c>
    </row>
    <row r="842" spans="1:12" x14ac:dyDescent="0.25">
      <c r="A842" t="s">
        <v>12</v>
      </c>
      <c r="B842">
        <v>947389</v>
      </c>
      <c r="C842" t="s">
        <v>1383</v>
      </c>
      <c r="D842" t="s">
        <v>15</v>
      </c>
      <c r="E842">
        <v>123</v>
      </c>
      <c r="F842">
        <v>6</v>
      </c>
      <c r="G842">
        <v>6</v>
      </c>
      <c r="H842">
        <v>6</v>
      </c>
      <c r="I842" t="s">
        <v>16</v>
      </c>
      <c r="J842" t="s">
        <v>36</v>
      </c>
      <c r="K842" t="s">
        <v>21</v>
      </c>
      <c r="L842" t="str">
        <f t="shared" si="17"/>
        <v>Equal</v>
      </c>
    </row>
    <row r="843" spans="1:12" x14ac:dyDescent="0.25">
      <c r="A843" t="s">
        <v>12</v>
      </c>
      <c r="B843">
        <v>689131</v>
      </c>
      <c r="C843" t="s">
        <v>1384</v>
      </c>
      <c r="D843" t="s">
        <v>15</v>
      </c>
      <c r="E843">
        <v>937</v>
      </c>
      <c r="F843">
        <v>6</v>
      </c>
      <c r="G843">
        <v>6</v>
      </c>
      <c r="H843">
        <v>6</v>
      </c>
      <c r="I843" t="s">
        <v>16</v>
      </c>
      <c r="J843" t="s">
        <v>25</v>
      </c>
      <c r="K843" t="s">
        <v>26</v>
      </c>
      <c r="L843" t="str">
        <f t="shared" si="17"/>
        <v>Equal</v>
      </c>
    </row>
    <row r="844" spans="1:12" x14ac:dyDescent="0.25">
      <c r="A844" t="s">
        <v>12</v>
      </c>
      <c r="B844">
        <v>1064919</v>
      </c>
      <c r="C844" t="s">
        <v>1385</v>
      </c>
      <c r="D844" t="s">
        <v>15</v>
      </c>
      <c r="E844">
        <v>1174</v>
      </c>
      <c r="F844">
        <v>6</v>
      </c>
      <c r="G844">
        <v>6</v>
      </c>
      <c r="H844">
        <v>6</v>
      </c>
      <c r="I844" t="s">
        <v>16</v>
      </c>
      <c r="J844" t="s">
        <v>1134</v>
      </c>
      <c r="K844" t="s">
        <v>18</v>
      </c>
      <c r="L844" t="str">
        <f t="shared" si="17"/>
        <v>Equal</v>
      </c>
    </row>
    <row r="845" spans="1:12" x14ac:dyDescent="0.25">
      <c r="A845" t="s">
        <v>12</v>
      </c>
      <c r="B845" t="s">
        <v>1386</v>
      </c>
      <c r="C845" t="s">
        <v>1387</v>
      </c>
      <c r="D845" t="s">
        <v>15</v>
      </c>
      <c r="E845">
        <v>1389</v>
      </c>
      <c r="F845">
        <v>6</v>
      </c>
      <c r="G845">
        <v>6</v>
      </c>
      <c r="H845">
        <v>6</v>
      </c>
      <c r="I845" t="s">
        <v>16</v>
      </c>
      <c r="J845" t="s">
        <v>20</v>
      </c>
      <c r="K845" t="s">
        <v>21</v>
      </c>
      <c r="L845" t="str">
        <f t="shared" si="17"/>
        <v>Equal</v>
      </c>
    </row>
    <row r="846" spans="1:12" x14ac:dyDescent="0.25">
      <c r="A846" t="s">
        <v>12</v>
      </c>
      <c r="B846" t="s">
        <v>1388</v>
      </c>
      <c r="C846" t="s">
        <v>1389</v>
      </c>
      <c r="D846" t="s">
        <v>15</v>
      </c>
      <c r="E846">
        <v>1142</v>
      </c>
      <c r="F846">
        <v>6</v>
      </c>
      <c r="G846">
        <v>6</v>
      </c>
      <c r="H846">
        <v>6</v>
      </c>
      <c r="I846" t="s">
        <v>16</v>
      </c>
      <c r="J846" t="s">
        <v>1134</v>
      </c>
      <c r="K846" t="s">
        <v>18</v>
      </c>
      <c r="L846" t="str">
        <f t="shared" si="17"/>
        <v>Equal</v>
      </c>
    </row>
    <row r="847" spans="1:12" x14ac:dyDescent="0.25">
      <c r="A847" t="s">
        <v>12</v>
      </c>
      <c r="B847" t="s">
        <v>1390</v>
      </c>
      <c r="C847" t="s">
        <v>1391</v>
      </c>
      <c r="D847" t="s">
        <v>15</v>
      </c>
      <c r="E847">
        <v>1533</v>
      </c>
      <c r="F847">
        <v>6</v>
      </c>
      <c r="G847">
        <v>6</v>
      </c>
      <c r="H847">
        <v>6</v>
      </c>
      <c r="I847" t="s">
        <v>16</v>
      </c>
      <c r="J847" t="s">
        <v>1134</v>
      </c>
      <c r="K847" t="s">
        <v>18</v>
      </c>
      <c r="L847" t="str">
        <f t="shared" si="17"/>
        <v>Equal</v>
      </c>
    </row>
    <row r="848" spans="1:12" x14ac:dyDescent="0.25">
      <c r="A848" t="s">
        <v>12</v>
      </c>
      <c r="B848" t="s">
        <v>1392</v>
      </c>
      <c r="C848" t="s">
        <v>1082</v>
      </c>
      <c r="D848" t="s">
        <v>15</v>
      </c>
      <c r="E848">
        <v>1449</v>
      </c>
      <c r="F848">
        <v>6</v>
      </c>
      <c r="G848">
        <v>6</v>
      </c>
      <c r="H848">
        <v>6</v>
      </c>
      <c r="I848" t="s">
        <v>28</v>
      </c>
      <c r="J848" t="s">
        <v>82</v>
      </c>
      <c r="K848" t="s">
        <v>28</v>
      </c>
      <c r="L848" t="str">
        <f t="shared" si="17"/>
        <v>Equal</v>
      </c>
    </row>
    <row r="849" spans="1:12" x14ac:dyDescent="0.25">
      <c r="A849" t="s">
        <v>12</v>
      </c>
      <c r="B849">
        <v>1034534</v>
      </c>
      <c r="C849" t="s">
        <v>1393</v>
      </c>
      <c r="D849" t="s">
        <v>15</v>
      </c>
      <c r="E849">
        <v>804</v>
      </c>
      <c r="F849">
        <v>6</v>
      </c>
      <c r="G849">
        <v>6</v>
      </c>
      <c r="H849">
        <v>6</v>
      </c>
      <c r="I849" t="s">
        <v>29</v>
      </c>
      <c r="J849" t="s">
        <v>1257</v>
      </c>
      <c r="K849" t="s">
        <v>29</v>
      </c>
      <c r="L849" t="str">
        <f t="shared" si="17"/>
        <v>Equal</v>
      </c>
    </row>
    <row r="850" spans="1:12" x14ac:dyDescent="0.25">
      <c r="A850" t="s">
        <v>12</v>
      </c>
      <c r="B850">
        <v>572965</v>
      </c>
      <c r="C850" t="s">
        <v>1394</v>
      </c>
      <c r="D850" t="s">
        <v>15</v>
      </c>
      <c r="E850">
        <v>935</v>
      </c>
      <c r="F850">
        <v>6</v>
      </c>
      <c r="G850">
        <v>6</v>
      </c>
      <c r="H850">
        <v>6</v>
      </c>
      <c r="I850" t="s">
        <v>30</v>
      </c>
      <c r="J850" t="s">
        <v>78</v>
      </c>
      <c r="K850" t="s">
        <v>30</v>
      </c>
      <c r="L850" t="str">
        <f t="shared" si="17"/>
        <v>Equal</v>
      </c>
    </row>
    <row r="851" spans="1:12" x14ac:dyDescent="0.25">
      <c r="A851" t="s">
        <v>12</v>
      </c>
      <c r="B851" t="s">
        <v>1395</v>
      </c>
      <c r="C851" t="s">
        <v>1396</v>
      </c>
      <c r="D851" t="s">
        <v>15</v>
      </c>
      <c r="E851">
        <v>1528</v>
      </c>
      <c r="F851">
        <v>6</v>
      </c>
      <c r="G851">
        <v>6</v>
      </c>
      <c r="H851">
        <v>6</v>
      </c>
      <c r="I851" t="s">
        <v>16</v>
      </c>
      <c r="J851" t="s">
        <v>1134</v>
      </c>
      <c r="K851" t="s">
        <v>18</v>
      </c>
      <c r="L851" t="str">
        <f t="shared" si="17"/>
        <v>Equal</v>
      </c>
    </row>
    <row r="852" spans="1:12" x14ac:dyDescent="0.25">
      <c r="A852" t="s">
        <v>12</v>
      </c>
      <c r="B852">
        <v>930976</v>
      </c>
      <c r="C852" t="s">
        <v>1397</v>
      </c>
      <c r="D852" t="s">
        <v>15</v>
      </c>
      <c r="E852">
        <v>383</v>
      </c>
      <c r="F852">
        <v>6</v>
      </c>
      <c r="G852">
        <v>6</v>
      </c>
      <c r="H852">
        <v>6</v>
      </c>
      <c r="I852" t="s">
        <v>29</v>
      </c>
      <c r="J852" t="s">
        <v>747</v>
      </c>
      <c r="K852" t="s">
        <v>29</v>
      </c>
      <c r="L852" t="str">
        <f t="shared" si="17"/>
        <v>Equal</v>
      </c>
    </row>
    <row r="853" spans="1:12" x14ac:dyDescent="0.25">
      <c r="A853" t="s">
        <v>12</v>
      </c>
      <c r="B853">
        <v>536272</v>
      </c>
      <c r="C853" t="s">
        <v>1398</v>
      </c>
      <c r="D853" t="s">
        <v>15</v>
      </c>
      <c r="E853">
        <v>1381</v>
      </c>
      <c r="F853">
        <v>6</v>
      </c>
      <c r="G853">
        <v>6</v>
      </c>
      <c r="H853">
        <v>6</v>
      </c>
      <c r="I853" t="s">
        <v>16</v>
      </c>
      <c r="J853" t="s">
        <v>36</v>
      </c>
      <c r="K853" t="s">
        <v>21</v>
      </c>
      <c r="L853" t="str">
        <f t="shared" si="17"/>
        <v>Equal</v>
      </c>
    </row>
    <row r="854" spans="1:12" x14ac:dyDescent="0.25">
      <c r="A854" t="s">
        <v>12</v>
      </c>
      <c r="B854" t="s">
        <v>1399</v>
      </c>
      <c r="C854" t="s">
        <v>1398</v>
      </c>
      <c r="D854" t="s">
        <v>15</v>
      </c>
      <c r="E854">
        <v>57</v>
      </c>
      <c r="F854">
        <v>6</v>
      </c>
      <c r="G854">
        <v>6</v>
      </c>
      <c r="H854">
        <v>6</v>
      </c>
      <c r="I854" t="s">
        <v>29</v>
      </c>
      <c r="J854" t="s">
        <v>71</v>
      </c>
      <c r="K854" t="s">
        <v>29</v>
      </c>
      <c r="L854" t="str">
        <f t="shared" si="17"/>
        <v>Equal</v>
      </c>
    </row>
    <row r="855" spans="1:12" x14ac:dyDescent="0.25">
      <c r="A855" t="s">
        <v>12</v>
      </c>
      <c r="B855" t="s">
        <v>1400</v>
      </c>
      <c r="C855" t="s">
        <v>1401</v>
      </c>
      <c r="D855" t="s">
        <v>15</v>
      </c>
      <c r="E855">
        <v>1203</v>
      </c>
      <c r="F855">
        <v>6</v>
      </c>
      <c r="G855">
        <v>6</v>
      </c>
      <c r="H855">
        <v>6</v>
      </c>
      <c r="I855" t="s">
        <v>16</v>
      </c>
      <c r="J855" t="s">
        <v>36</v>
      </c>
      <c r="K855" t="s">
        <v>21</v>
      </c>
      <c r="L855" t="str">
        <f t="shared" si="17"/>
        <v>Equal</v>
      </c>
    </row>
    <row r="856" spans="1:12" x14ac:dyDescent="0.25">
      <c r="A856" t="s">
        <v>12</v>
      </c>
      <c r="B856">
        <v>642030</v>
      </c>
      <c r="C856" t="s">
        <v>1402</v>
      </c>
      <c r="D856" t="s">
        <v>15</v>
      </c>
      <c r="E856">
        <v>81</v>
      </c>
      <c r="F856">
        <v>6</v>
      </c>
      <c r="G856">
        <v>6</v>
      </c>
      <c r="H856">
        <v>6</v>
      </c>
      <c r="I856" t="s">
        <v>28</v>
      </c>
      <c r="J856" t="s">
        <v>190</v>
      </c>
      <c r="K856" t="s">
        <v>28</v>
      </c>
      <c r="L856" t="str">
        <f t="shared" si="17"/>
        <v>Equal</v>
      </c>
    </row>
    <row r="857" spans="1:12" x14ac:dyDescent="0.25">
      <c r="A857" t="s">
        <v>12</v>
      </c>
      <c r="B857">
        <v>947756</v>
      </c>
      <c r="C857" t="s">
        <v>1403</v>
      </c>
      <c r="D857" t="s">
        <v>15</v>
      </c>
      <c r="E857">
        <v>42</v>
      </c>
      <c r="F857">
        <v>6</v>
      </c>
      <c r="G857">
        <v>6</v>
      </c>
      <c r="H857">
        <v>6</v>
      </c>
      <c r="I857" t="s">
        <v>28</v>
      </c>
      <c r="J857" t="s">
        <v>82</v>
      </c>
      <c r="K857" t="s">
        <v>28</v>
      </c>
      <c r="L857" t="str">
        <f t="shared" si="17"/>
        <v>Equal</v>
      </c>
    </row>
    <row r="858" spans="1:12" x14ac:dyDescent="0.25">
      <c r="A858" t="s">
        <v>12</v>
      </c>
      <c r="B858" t="s">
        <v>1404</v>
      </c>
      <c r="C858" t="s">
        <v>1405</v>
      </c>
      <c r="D858" t="s">
        <v>15</v>
      </c>
      <c r="E858">
        <v>236</v>
      </c>
      <c r="F858">
        <v>6</v>
      </c>
      <c r="G858">
        <v>6</v>
      </c>
      <c r="H858">
        <v>6</v>
      </c>
      <c r="I858" t="s">
        <v>16</v>
      </c>
      <c r="J858" t="s">
        <v>1134</v>
      </c>
      <c r="K858" t="s">
        <v>18</v>
      </c>
      <c r="L858" t="str">
        <f t="shared" si="17"/>
        <v>Equal</v>
      </c>
    </row>
    <row r="859" spans="1:12" x14ac:dyDescent="0.25">
      <c r="A859" t="s">
        <v>12</v>
      </c>
      <c r="B859">
        <v>642999</v>
      </c>
      <c r="C859" t="s">
        <v>1406</v>
      </c>
      <c r="D859" t="s">
        <v>15</v>
      </c>
      <c r="E859">
        <v>534</v>
      </c>
      <c r="F859">
        <v>6</v>
      </c>
      <c r="G859">
        <v>6</v>
      </c>
      <c r="H859">
        <v>6</v>
      </c>
      <c r="I859" t="s">
        <v>16</v>
      </c>
      <c r="J859" t="s">
        <v>1134</v>
      </c>
      <c r="K859" t="s">
        <v>18</v>
      </c>
      <c r="L859" t="str">
        <f t="shared" si="17"/>
        <v>Equal</v>
      </c>
    </row>
    <row r="860" spans="1:12" x14ac:dyDescent="0.25">
      <c r="A860" t="s">
        <v>12</v>
      </c>
      <c r="B860" t="s">
        <v>1407</v>
      </c>
      <c r="C860" t="s">
        <v>1408</v>
      </c>
      <c r="D860" t="s">
        <v>15</v>
      </c>
      <c r="E860">
        <v>1298</v>
      </c>
      <c r="F860">
        <v>6</v>
      </c>
      <c r="G860">
        <v>6</v>
      </c>
      <c r="H860">
        <v>6</v>
      </c>
      <c r="I860" t="s">
        <v>16</v>
      </c>
      <c r="J860" t="s">
        <v>25</v>
      </c>
      <c r="K860" t="s">
        <v>26</v>
      </c>
      <c r="L860" t="str">
        <f t="shared" si="17"/>
        <v>Equal</v>
      </c>
    </row>
    <row r="861" spans="1:12" x14ac:dyDescent="0.25">
      <c r="A861" t="s">
        <v>12</v>
      </c>
      <c r="B861">
        <v>1086300</v>
      </c>
      <c r="C861" t="s">
        <v>1409</v>
      </c>
      <c r="D861" t="s">
        <v>15</v>
      </c>
      <c r="E861">
        <v>1459</v>
      </c>
      <c r="F861">
        <v>6</v>
      </c>
      <c r="G861">
        <v>6</v>
      </c>
      <c r="H861">
        <v>6</v>
      </c>
      <c r="I861" t="s">
        <v>16</v>
      </c>
      <c r="J861" t="s">
        <v>1134</v>
      </c>
      <c r="K861" t="s">
        <v>18</v>
      </c>
      <c r="L861" t="str">
        <f t="shared" si="17"/>
        <v>Equal</v>
      </c>
    </row>
    <row r="862" spans="1:12" x14ac:dyDescent="0.25">
      <c r="A862" t="s">
        <v>12</v>
      </c>
      <c r="B862">
        <v>1180044</v>
      </c>
      <c r="C862" t="s">
        <v>1410</v>
      </c>
      <c r="D862" t="s">
        <v>15</v>
      </c>
      <c r="E862">
        <v>456</v>
      </c>
      <c r="F862">
        <v>6</v>
      </c>
      <c r="G862">
        <v>6</v>
      </c>
      <c r="H862">
        <v>6</v>
      </c>
      <c r="I862" t="s">
        <v>16</v>
      </c>
      <c r="J862" t="s">
        <v>85</v>
      </c>
      <c r="K862" t="s">
        <v>21</v>
      </c>
      <c r="L862" t="str">
        <f t="shared" si="17"/>
        <v>Equal</v>
      </c>
    </row>
    <row r="863" spans="1:12" x14ac:dyDescent="0.25">
      <c r="A863" t="s">
        <v>12</v>
      </c>
      <c r="B863" t="s">
        <v>1411</v>
      </c>
      <c r="C863" t="s">
        <v>1412</v>
      </c>
      <c r="D863" t="s">
        <v>15</v>
      </c>
      <c r="E863">
        <v>788</v>
      </c>
      <c r="F863">
        <v>6</v>
      </c>
      <c r="G863">
        <v>6</v>
      </c>
      <c r="H863">
        <v>6</v>
      </c>
      <c r="I863" t="s">
        <v>16</v>
      </c>
      <c r="J863" t="s">
        <v>1134</v>
      </c>
      <c r="K863" t="s">
        <v>18</v>
      </c>
      <c r="L863" t="str">
        <f t="shared" si="17"/>
        <v>Equal</v>
      </c>
    </row>
    <row r="864" spans="1:12" x14ac:dyDescent="0.25">
      <c r="A864" t="s">
        <v>12</v>
      </c>
      <c r="B864" t="s">
        <v>1413</v>
      </c>
      <c r="C864" t="s">
        <v>1414</v>
      </c>
      <c r="D864" t="s">
        <v>15</v>
      </c>
      <c r="E864">
        <v>1308</v>
      </c>
      <c r="F864">
        <v>6</v>
      </c>
      <c r="G864">
        <v>6</v>
      </c>
      <c r="H864">
        <v>6</v>
      </c>
      <c r="I864" t="s">
        <v>16</v>
      </c>
      <c r="J864" t="s">
        <v>25</v>
      </c>
      <c r="K864" t="s">
        <v>26</v>
      </c>
      <c r="L864" t="str">
        <f t="shared" si="17"/>
        <v>Equal</v>
      </c>
    </row>
    <row r="865" spans="1:12" x14ac:dyDescent="0.25">
      <c r="A865" t="s">
        <v>12</v>
      </c>
      <c r="B865">
        <v>1269394</v>
      </c>
      <c r="C865" t="s">
        <v>1415</v>
      </c>
      <c r="D865" t="s">
        <v>15</v>
      </c>
      <c r="E865">
        <v>1211</v>
      </c>
      <c r="F865">
        <v>6</v>
      </c>
      <c r="G865">
        <v>6</v>
      </c>
      <c r="H865">
        <v>6</v>
      </c>
      <c r="I865" t="s">
        <v>29</v>
      </c>
      <c r="J865" t="s">
        <v>45</v>
      </c>
      <c r="K865" t="s">
        <v>29</v>
      </c>
      <c r="L865" t="str">
        <f t="shared" si="17"/>
        <v>Equal</v>
      </c>
    </row>
    <row r="866" spans="1:12" x14ac:dyDescent="0.25">
      <c r="A866" t="s">
        <v>12</v>
      </c>
      <c r="B866">
        <v>1272248</v>
      </c>
      <c r="C866" t="s">
        <v>1416</v>
      </c>
      <c r="D866" t="s">
        <v>15</v>
      </c>
      <c r="E866">
        <v>801</v>
      </c>
      <c r="F866">
        <v>6</v>
      </c>
      <c r="G866">
        <v>6</v>
      </c>
      <c r="H866">
        <v>6</v>
      </c>
      <c r="I866" t="s">
        <v>29</v>
      </c>
      <c r="J866" t="s">
        <v>45</v>
      </c>
      <c r="K866" t="s">
        <v>29</v>
      </c>
      <c r="L866" t="str">
        <f t="shared" si="17"/>
        <v>Equal</v>
      </c>
    </row>
    <row r="867" spans="1:12" x14ac:dyDescent="0.25">
      <c r="A867" t="s">
        <v>12</v>
      </c>
      <c r="B867">
        <v>1206315</v>
      </c>
      <c r="C867" t="s">
        <v>1417</v>
      </c>
      <c r="D867" t="s">
        <v>15</v>
      </c>
      <c r="E867">
        <v>520</v>
      </c>
      <c r="F867">
        <v>6</v>
      </c>
      <c r="G867">
        <v>6</v>
      </c>
      <c r="H867">
        <v>6</v>
      </c>
      <c r="I867" t="s">
        <v>29</v>
      </c>
      <c r="J867" t="s">
        <v>45</v>
      </c>
      <c r="K867" t="s">
        <v>29</v>
      </c>
      <c r="L867" t="str">
        <f t="shared" si="17"/>
        <v>Equal</v>
      </c>
    </row>
    <row r="868" spans="1:12" x14ac:dyDescent="0.25">
      <c r="A868" t="s">
        <v>12</v>
      </c>
      <c r="B868">
        <v>1265348</v>
      </c>
      <c r="C868" t="s">
        <v>1418</v>
      </c>
      <c r="D868" t="s">
        <v>15</v>
      </c>
      <c r="E868">
        <v>532</v>
      </c>
      <c r="F868">
        <v>6</v>
      </c>
      <c r="G868">
        <v>6</v>
      </c>
      <c r="H868">
        <v>6</v>
      </c>
      <c r="I868" t="s">
        <v>29</v>
      </c>
      <c r="J868" t="s">
        <v>45</v>
      </c>
      <c r="K868" t="s">
        <v>29</v>
      </c>
      <c r="L868" t="str">
        <f t="shared" si="17"/>
        <v>Equal</v>
      </c>
    </row>
    <row r="869" spans="1:12" x14ac:dyDescent="0.25">
      <c r="A869" t="s">
        <v>12</v>
      </c>
      <c r="B869" t="s">
        <v>1419</v>
      </c>
      <c r="C869" t="s">
        <v>1420</v>
      </c>
      <c r="D869" t="s">
        <v>15</v>
      </c>
      <c r="E869">
        <v>1397</v>
      </c>
      <c r="F869">
        <v>6</v>
      </c>
      <c r="G869">
        <v>6</v>
      </c>
      <c r="H869">
        <v>6</v>
      </c>
      <c r="I869" t="s">
        <v>16</v>
      </c>
      <c r="J869" t="s">
        <v>25</v>
      </c>
      <c r="K869" t="s">
        <v>26</v>
      </c>
      <c r="L869" t="str">
        <f t="shared" si="17"/>
        <v>Equal</v>
      </c>
    </row>
    <row r="870" spans="1:12" x14ac:dyDescent="0.25">
      <c r="A870" t="s">
        <v>12</v>
      </c>
      <c r="B870">
        <v>554306</v>
      </c>
      <c r="C870" t="s">
        <v>1421</v>
      </c>
      <c r="D870" t="s">
        <v>15</v>
      </c>
      <c r="E870">
        <v>737</v>
      </c>
      <c r="F870">
        <v>6</v>
      </c>
      <c r="G870">
        <v>6</v>
      </c>
      <c r="H870">
        <v>6</v>
      </c>
      <c r="I870" t="s">
        <v>16</v>
      </c>
      <c r="J870" t="s">
        <v>36</v>
      </c>
      <c r="K870" t="s">
        <v>21</v>
      </c>
      <c r="L870" t="str">
        <f t="shared" si="17"/>
        <v>Equal</v>
      </c>
    </row>
    <row r="871" spans="1:12" x14ac:dyDescent="0.25">
      <c r="A871" t="s">
        <v>12</v>
      </c>
      <c r="B871" t="s">
        <v>1422</v>
      </c>
      <c r="C871" t="s">
        <v>1423</v>
      </c>
      <c r="D871" t="s">
        <v>15</v>
      </c>
      <c r="E871">
        <v>533</v>
      </c>
      <c r="F871">
        <v>6</v>
      </c>
      <c r="G871">
        <v>6</v>
      </c>
      <c r="H871">
        <v>6</v>
      </c>
      <c r="I871" t="s">
        <v>16</v>
      </c>
      <c r="J871" t="s">
        <v>1134</v>
      </c>
      <c r="K871" t="s">
        <v>18</v>
      </c>
      <c r="L871" t="str">
        <f t="shared" si="17"/>
        <v>Equal</v>
      </c>
    </row>
    <row r="872" spans="1:12" x14ac:dyDescent="0.25">
      <c r="A872" t="s">
        <v>12</v>
      </c>
      <c r="B872" t="s">
        <v>1424</v>
      </c>
      <c r="C872" t="s">
        <v>1425</v>
      </c>
      <c r="D872" t="s">
        <v>15</v>
      </c>
      <c r="E872">
        <v>358</v>
      </c>
      <c r="F872">
        <v>6</v>
      </c>
      <c r="G872">
        <v>6</v>
      </c>
      <c r="H872">
        <v>6</v>
      </c>
      <c r="I872" t="s">
        <v>16</v>
      </c>
      <c r="J872" t="s">
        <v>1134</v>
      </c>
      <c r="K872" t="s">
        <v>18</v>
      </c>
      <c r="L872" t="str">
        <f t="shared" si="17"/>
        <v>Equal</v>
      </c>
    </row>
    <row r="873" spans="1:12" x14ac:dyDescent="0.25">
      <c r="A873" t="s">
        <v>12</v>
      </c>
      <c r="B873" t="s">
        <v>1426</v>
      </c>
      <c r="C873" t="s">
        <v>1427</v>
      </c>
      <c r="D873" t="s">
        <v>15</v>
      </c>
      <c r="E873">
        <v>1563</v>
      </c>
      <c r="F873">
        <v>6</v>
      </c>
      <c r="G873">
        <v>6</v>
      </c>
      <c r="H873">
        <v>6</v>
      </c>
      <c r="I873" t="s">
        <v>16</v>
      </c>
      <c r="J873" t="s">
        <v>1134</v>
      </c>
      <c r="K873" t="s">
        <v>18</v>
      </c>
      <c r="L873" t="str">
        <f t="shared" si="17"/>
        <v>Equal</v>
      </c>
    </row>
    <row r="874" spans="1:12" x14ac:dyDescent="0.25">
      <c r="A874" t="s">
        <v>12</v>
      </c>
      <c r="B874">
        <v>1210168</v>
      </c>
      <c r="C874" t="s">
        <v>1428</v>
      </c>
      <c r="D874" t="s">
        <v>15</v>
      </c>
      <c r="E874">
        <v>985</v>
      </c>
      <c r="F874">
        <v>6</v>
      </c>
      <c r="G874">
        <v>6</v>
      </c>
      <c r="H874">
        <v>6</v>
      </c>
      <c r="I874" t="s">
        <v>29</v>
      </c>
      <c r="J874" t="s">
        <v>45</v>
      </c>
      <c r="K874" t="s">
        <v>29</v>
      </c>
      <c r="L874" t="str">
        <f t="shared" si="17"/>
        <v>Equal</v>
      </c>
    </row>
    <row r="875" spans="1:12" x14ac:dyDescent="0.25">
      <c r="A875" t="s">
        <v>12</v>
      </c>
      <c r="B875">
        <v>960546</v>
      </c>
      <c r="C875" t="s">
        <v>1429</v>
      </c>
      <c r="D875" t="s">
        <v>15</v>
      </c>
      <c r="E875">
        <v>803</v>
      </c>
      <c r="F875">
        <v>6</v>
      </c>
      <c r="G875">
        <v>6</v>
      </c>
      <c r="H875">
        <v>6</v>
      </c>
      <c r="I875" t="s">
        <v>16</v>
      </c>
      <c r="J875" t="s">
        <v>36</v>
      </c>
      <c r="K875" t="s">
        <v>21</v>
      </c>
      <c r="L875" t="str">
        <f t="shared" si="17"/>
        <v>Equal</v>
      </c>
    </row>
    <row r="876" spans="1:12" x14ac:dyDescent="0.25">
      <c r="A876" t="s">
        <v>12</v>
      </c>
      <c r="B876" t="s">
        <v>1430</v>
      </c>
      <c r="C876" t="s">
        <v>1431</v>
      </c>
      <c r="D876" t="s">
        <v>15</v>
      </c>
      <c r="E876">
        <v>648</v>
      </c>
      <c r="F876">
        <v>6</v>
      </c>
      <c r="G876">
        <v>6</v>
      </c>
      <c r="H876">
        <v>6</v>
      </c>
      <c r="I876" t="s">
        <v>16</v>
      </c>
      <c r="J876" t="s">
        <v>20</v>
      </c>
      <c r="K876" t="s">
        <v>21</v>
      </c>
      <c r="L876" t="str">
        <f t="shared" si="17"/>
        <v>Equal</v>
      </c>
    </row>
    <row r="877" spans="1:12" x14ac:dyDescent="0.25">
      <c r="A877" t="s">
        <v>12</v>
      </c>
      <c r="B877">
        <v>592161</v>
      </c>
      <c r="C877" t="s">
        <v>1432</v>
      </c>
      <c r="D877" t="s">
        <v>15</v>
      </c>
      <c r="E877">
        <v>1141</v>
      </c>
      <c r="F877">
        <v>6</v>
      </c>
      <c r="G877">
        <v>6</v>
      </c>
      <c r="H877">
        <v>6</v>
      </c>
      <c r="I877" t="s">
        <v>30</v>
      </c>
      <c r="J877" t="s">
        <v>78</v>
      </c>
      <c r="K877" t="s">
        <v>30</v>
      </c>
      <c r="L877" t="str">
        <f t="shared" si="17"/>
        <v>Equal</v>
      </c>
    </row>
    <row r="878" spans="1:12" x14ac:dyDescent="0.25">
      <c r="A878" t="s">
        <v>12</v>
      </c>
      <c r="B878" t="s">
        <v>1433</v>
      </c>
      <c r="C878" t="s">
        <v>1434</v>
      </c>
      <c r="D878" t="s">
        <v>15</v>
      </c>
      <c r="E878">
        <v>1194</v>
      </c>
      <c r="F878">
        <v>6</v>
      </c>
      <c r="G878">
        <v>6</v>
      </c>
      <c r="H878">
        <v>6</v>
      </c>
      <c r="I878" t="s">
        <v>28</v>
      </c>
      <c r="J878" t="s">
        <v>190</v>
      </c>
      <c r="K878" t="s">
        <v>28</v>
      </c>
      <c r="L878" t="str">
        <f t="shared" si="17"/>
        <v>Equal</v>
      </c>
    </row>
    <row r="879" spans="1:12" x14ac:dyDescent="0.25">
      <c r="A879" t="s">
        <v>12</v>
      </c>
      <c r="B879" t="s">
        <v>1435</v>
      </c>
      <c r="C879" t="s">
        <v>1436</v>
      </c>
      <c r="D879" t="s">
        <v>15</v>
      </c>
      <c r="E879">
        <v>963</v>
      </c>
      <c r="F879">
        <v>6</v>
      </c>
      <c r="G879">
        <v>6</v>
      </c>
      <c r="H879">
        <v>6</v>
      </c>
      <c r="I879" t="s">
        <v>16</v>
      </c>
      <c r="J879" t="s">
        <v>25</v>
      </c>
      <c r="K879" t="s">
        <v>26</v>
      </c>
      <c r="L879" t="str">
        <f t="shared" si="17"/>
        <v>Equal</v>
      </c>
    </row>
    <row r="880" spans="1:12" x14ac:dyDescent="0.25">
      <c r="A880" t="s">
        <v>12</v>
      </c>
      <c r="B880" t="s">
        <v>1437</v>
      </c>
      <c r="C880" t="s">
        <v>1438</v>
      </c>
      <c r="D880" t="s">
        <v>15</v>
      </c>
      <c r="E880">
        <v>1182</v>
      </c>
      <c r="F880">
        <v>6</v>
      </c>
      <c r="G880">
        <v>6</v>
      </c>
      <c r="H880">
        <v>6</v>
      </c>
      <c r="I880" t="s">
        <v>28</v>
      </c>
      <c r="J880" t="s">
        <v>82</v>
      </c>
      <c r="K880" t="s">
        <v>28</v>
      </c>
      <c r="L880" t="str">
        <f t="shared" si="17"/>
        <v>Equal</v>
      </c>
    </row>
    <row r="881" spans="1:12" x14ac:dyDescent="0.25">
      <c r="A881" t="s">
        <v>12</v>
      </c>
      <c r="B881">
        <v>1215755</v>
      </c>
      <c r="C881" t="s">
        <v>1439</v>
      </c>
      <c r="D881" t="s">
        <v>15</v>
      </c>
      <c r="E881">
        <v>1066</v>
      </c>
      <c r="F881">
        <v>6</v>
      </c>
      <c r="G881">
        <v>6</v>
      </c>
      <c r="H881">
        <v>6</v>
      </c>
      <c r="I881" t="s">
        <v>29</v>
      </c>
      <c r="J881" t="s">
        <v>45</v>
      </c>
      <c r="K881" t="s">
        <v>29</v>
      </c>
      <c r="L881" t="str">
        <f t="shared" si="17"/>
        <v>Equal</v>
      </c>
    </row>
    <row r="882" spans="1:12" x14ac:dyDescent="0.25">
      <c r="A882" t="s">
        <v>12</v>
      </c>
      <c r="B882" t="s">
        <v>1440</v>
      </c>
      <c r="C882" t="s">
        <v>1441</v>
      </c>
      <c r="D882" t="s">
        <v>15</v>
      </c>
      <c r="E882">
        <v>350</v>
      </c>
      <c r="F882">
        <v>6</v>
      </c>
      <c r="G882">
        <v>6</v>
      </c>
      <c r="H882">
        <v>6</v>
      </c>
      <c r="I882" t="s">
        <v>16</v>
      </c>
      <c r="J882" t="s">
        <v>1134</v>
      </c>
      <c r="K882" t="s">
        <v>18</v>
      </c>
      <c r="L882" t="str">
        <f t="shared" si="17"/>
        <v>Equal</v>
      </c>
    </row>
    <row r="883" spans="1:12" x14ac:dyDescent="0.25">
      <c r="A883" t="s">
        <v>12</v>
      </c>
      <c r="B883">
        <v>1105408</v>
      </c>
      <c r="C883" t="s">
        <v>1442</v>
      </c>
      <c r="D883" t="s">
        <v>15</v>
      </c>
      <c r="E883">
        <v>1494</v>
      </c>
      <c r="F883">
        <v>6</v>
      </c>
      <c r="G883">
        <v>6</v>
      </c>
      <c r="H883">
        <v>6</v>
      </c>
      <c r="I883" t="s">
        <v>16</v>
      </c>
      <c r="J883" t="s">
        <v>20</v>
      </c>
      <c r="K883" t="s">
        <v>21</v>
      </c>
      <c r="L883" t="str">
        <f t="shared" si="17"/>
        <v>Equal</v>
      </c>
    </row>
    <row r="884" spans="1:12" x14ac:dyDescent="0.25">
      <c r="A884" t="s">
        <v>12</v>
      </c>
      <c r="B884" t="s">
        <v>1443</v>
      </c>
      <c r="C884" t="s">
        <v>1444</v>
      </c>
      <c r="D884" t="s">
        <v>15</v>
      </c>
      <c r="E884">
        <v>1559</v>
      </c>
      <c r="F884">
        <v>6</v>
      </c>
      <c r="G884">
        <v>6</v>
      </c>
      <c r="H884">
        <v>6</v>
      </c>
      <c r="I884" t="s">
        <v>16</v>
      </c>
      <c r="J884" t="s">
        <v>1134</v>
      </c>
      <c r="K884" t="s">
        <v>18</v>
      </c>
      <c r="L884" t="str">
        <f t="shared" si="17"/>
        <v>Equal</v>
      </c>
    </row>
    <row r="885" spans="1:12" x14ac:dyDescent="0.25">
      <c r="A885" t="s">
        <v>12</v>
      </c>
      <c r="B885" t="s">
        <v>1445</v>
      </c>
      <c r="C885" t="s">
        <v>1087</v>
      </c>
      <c r="D885" t="s">
        <v>15</v>
      </c>
      <c r="E885">
        <v>97</v>
      </c>
      <c r="F885">
        <v>6</v>
      </c>
      <c r="G885">
        <v>6</v>
      </c>
      <c r="H885">
        <v>6</v>
      </c>
      <c r="I885" t="s">
        <v>16</v>
      </c>
      <c r="J885" t="s">
        <v>1134</v>
      </c>
      <c r="K885" t="s">
        <v>18</v>
      </c>
      <c r="L885" t="str">
        <f t="shared" si="17"/>
        <v>Equal</v>
      </c>
    </row>
    <row r="886" spans="1:12" x14ac:dyDescent="0.25">
      <c r="A886" t="s">
        <v>12</v>
      </c>
      <c r="B886" t="s">
        <v>1446</v>
      </c>
      <c r="C886" t="s">
        <v>1447</v>
      </c>
      <c r="D886" t="s">
        <v>15</v>
      </c>
      <c r="E886">
        <v>39</v>
      </c>
      <c r="F886">
        <v>6</v>
      </c>
      <c r="G886">
        <v>6</v>
      </c>
      <c r="H886">
        <v>6</v>
      </c>
      <c r="I886" t="s">
        <v>16</v>
      </c>
      <c r="J886" t="s">
        <v>1134</v>
      </c>
      <c r="K886" t="s">
        <v>18</v>
      </c>
      <c r="L886" t="str">
        <f t="shared" si="17"/>
        <v>Equal</v>
      </c>
    </row>
    <row r="887" spans="1:12" x14ac:dyDescent="0.25">
      <c r="A887" t="s">
        <v>12</v>
      </c>
      <c r="B887" t="s">
        <v>1448</v>
      </c>
      <c r="C887" t="s">
        <v>1449</v>
      </c>
      <c r="D887" t="s">
        <v>15</v>
      </c>
      <c r="E887">
        <v>1650</v>
      </c>
      <c r="F887">
        <v>6</v>
      </c>
      <c r="G887">
        <v>6</v>
      </c>
      <c r="H887">
        <v>6</v>
      </c>
      <c r="I887" t="s">
        <v>16</v>
      </c>
      <c r="J887" t="s">
        <v>1134</v>
      </c>
      <c r="K887" t="s">
        <v>18</v>
      </c>
      <c r="L887" t="str">
        <f t="shared" si="17"/>
        <v>Equal</v>
      </c>
    </row>
    <row r="888" spans="1:12" x14ac:dyDescent="0.25">
      <c r="A888" t="s">
        <v>12</v>
      </c>
      <c r="B888">
        <v>1032091</v>
      </c>
      <c r="C888" t="s">
        <v>1450</v>
      </c>
      <c r="D888" t="s">
        <v>15</v>
      </c>
      <c r="E888">
        <v>1574</v>
      </c>
      <c r="F888">
        <v>6</v>
      </c>
      <c r="G888">
        <v>6</v>
      </c>
      <c r="H888">
        <v>6</v>
      </c>
      <c r="I888" t="s">
        <v>31</v>
      </c>
      <c r="J888" t="s">
        <v>88</v>
      </c>
      <c r="K888" t="s">
        <v>31</v>
      </c>
      <c r="L888" t="str">
        <f t="shared" si="17"/>
        <v>Equal</v>
      </c>
    </row>
    <row r="889" spans="1:12" x14ac:dyDescent="0.25">
      <c r="A889" t="s">
        <v>12</v>
      </c>
      <c r="B889">
        <v>1155810</v>
      </c>
      <c r="C889" t="s">
        <v>1451</v>
      </c>
      <c r="D889" t="s">
        <v>15</v>
      </c>
      <c r="E889">
        <v>612</v>
      </c>
      <c r="F889">
        <v>6</v>
      </c>
      <c r="G889">
        <v>6</v>
      </c>
      <c r="H889">
        <v>6</v>
      </c>
      <c r="I889" t="s">
        <v>31</v>
      </c>
      <c r="J889" t="s">
        <v>119</v>
      </c>
      <c r="K889" t="s">
        <v>31</v>
      </c>
      <c r="L889" t="str">
        <f t="shared" si="17"/>
        <v>Equal</v>
      </c>
    </row>
    <row r="890" spans="1:12" x14ac:dyDescent="0.25">
      <c r="A890" t="s">
        <v>12</v>
      </c>
      <c r="B890" t="s">
        <v>1452</v>
      </c>
      <c r="C890" t="s">
        <v>1453</v>
      </c>
      <c r="D890" t="s">
        <v>15</v>
      </c>
      <c r="E890">
        <v>268</v>
      </c>
      <c r="F890">
        <v>6</v>
      </c>
      <c r="G890">
        <v>6</v>
      </c>
      <c r="H890">
        <v>6</v>
      </c>
      <c r="I890" t="s">
        <v>31</v>
      </c>
      <c r="J890" t="s">
        <v>128</v>
      </c>
      <c r="K890" t="s">
        <v>31</v>
      </c>
      <c r="L890" t="str">
        <f t="shared" si="17"/>
        <v>Equal</v>
      </c>
    </row>
    <row r="891" spans="1:12" x14ac:dyDescent="0.25">
      <c r="A891" t="s">
        <v>12</v>
      </c>
      <c r="B891" t="s">
        <v>1454</v>
      </c>
      <c r="C891" t="s">
        <v>1455</v>
      </c>
      <c r="D891" t="s">
        <v>15</v>
      </c>
      <c r="E891">
        <v>1017</v>
      </c>
      <c r="F891">
        <v>6</v>
      </c>
      <c r="G891">
        <v>6</v>
      </c>
      <c r="H891">
        <v>6</v>
      </c>
      <c r="I891" t="s">
        <v>31</v>
      </c>
      <c r="J891" t="s">
        <v>88</v>
      </c>
      <c r="K891" t="s">
        <v>31</v>
      </c>
      <c r="L891" t="str">
        <f t="shared" si="17"/>
        <v>Equal</v>
      </c>
    </row>
    <row r="892" spans="1:12" x14ac:dyDescent="0.25">
      <c r="A892" t="s">
        <v>12</v>
      </c>
      <c r="B892" t="s">
        <v>1456</v>
      </c>
      <c r="C892" t="s">
        <v>1457</v>
      </c>
      <c r="D892" t="s">
        <v>15</v>
      </c>
      <c r="E892">
        <v>173</v>
      </c>
      <c r="F892">
        <v>6</v>
      </c>
      <c r="G892">
        <v>6</v>
      </c>
      <c r="H892">
        <v>6</v>
      </c>
      <c r="I892" t="s">
        <v>16</v>
      </c>
      <c r="J892" t="s">
        <v>1134</v>
      </c>
      <c r="K892" t="s">
        <v>18</v>
      </c>
      <c r="L892" t="str">
        <f t="shared" si="17"/>
        <v>Equal</v>
      </c>
    </row>
    <row r="893" spans="1:12" x14ac:dyDescent="0.25">
      <c r="A893" t="s">
        <v>12</v>
      </c>
      <c r="B893">
        <v>1192239</v>
      </c>
      <c r="C893" t="s">
        <v>1458</v>
      </c>
      <c r="D893" t="s">
        <v>15</v>
      </c>
      <c r="E893">
        <v>1107</v>
      </c>
      <c r="F893">
        <v>6</v>
      </c>
      <c r="G893">
        <v>6</v>
      </c>
      <c r="H893">
        <v>6</v>
      </c>
      <c r="I893" t="s">
        <v>29</v>
      </c>
      <c r="J893" t="s">
        <v>62</v>
      </c>
      <c r="K893" t="s">
        <v>29</v>
      </c>
      <c r="L893" t="str">
        <f t="shared" si="17"/>
        <v>Equal</v>
      </c>
    </row>
    <row r="894" spans="1:12" x14ac:dyDescent="0.25">
      <c r="A894" t="s">
        <v>12</v>
      </c>
      <c r="B894">
        <v>586553</v>
      </c>
      <c r="C894" t="s">
        <v>1459</v>
      </c>
      <c r="D894" t="s">
        <v>15</v>
      </c>
      <c r="E894">
        <v>1329</v>
      </c>
      <c r="F894">
        <v>6</v>
      </c>
      <c r="G894">
        <v>6</v>
      </c>
      <c r="H894">
        <v>6</v>
      </c>
      <c r="I894" t="s">
        <v>31</v>
      </c>
      <c r="J894" t="s">
        <v>388</v>
      </c>
      <c r="K894" t="s">
        <v>31</v>
      </c>
      <c r="L894" t="str">
        <f t="shared" si="17"/>
        <v>Equal</v>
      </c>
    </row>
    <row r="895" spans="1:12" x14ac:dyDescent="0.25">
      <c r="A895" t="s">
        <v>12</v>
      </c>
      <c r="B895" t="s">
        <v>1460</v>
      </c>
      <c r="C895" t="s">
        <v>1461</v>
      </c>
      <c r="D895" t="s">
        <v>15</v>
      </c>
      <c r="E895">
        <v>614</v>
      </c>
      <c r="F895">
        <v>6</v>
      </c>
      <c r="G895">
        <v>6</v>
      </c>
      <c r="H895">
        <v>6</v>
      </c>
      <c r="I895" t="s">
        <v>31</v>
      </c>
      <c r="J895" t="s">
        <v>88</v>
      </c>
      <c r="K895" t="s">
        <v>31</v>
      </c>
      <c r="L895" t="str">
        <f t="shared" si="17"/>
        <v>Equal</v>
      </c>
    </row>
    <row r="896" spans="1:12" x14ac:dyDescent="0.25">
      <c r="A896" t="s">
        <v>12</v>
      </c>
      <c r="B896">
        <v>608687</v>
      </c>
      <c r="C896" t="s">
        <v>1462</v>
      </c>
      <c r="D896" t="s">
        <v>15</v>
      </c>
      <c r="E896">
        <v>544</v>
      </c>
      <c r="F896">
        <v>6</v>
      </c>
      <c r="G896">
        <v>6</v>
      </c>
      <c r="H896">
        <v>6</v>
      </c>
      <c r="I896" t="s">
        <v>16</v>
      </c>
      <c r="J896" t="s">
        <v>1134</v>
      </c>
      <c r="K896" t="s">
        <v>18</v>
      </c>
      <c r="L896" t="str">
        <f t="shared" si="17"/>
        <v>Equal</v>
      </c>
    </row>
    <row r="897" spans="1:12" x14ac:dyDescent="0.25">
      <c r="A897" t="s">
        <v>12</v>
      </c>
      <c r="B897" t="s">
        <v>1463</v>
      </c>
      <c r="C897" t="s">
        <v>1464</v>
      </c>
      <c r="D897" t="s">
        <v>99</v>
      </c>
      <c r="E897">
        <v>1692</v>
      </c>
      <c r="F897">
        <v>64</v>
      </c>
      <c r="G897">
        <v>6</v>
      </c>
      <c r="H897">
        <v>6</v>
      </c>
      <c r="I897" t="s">
        <v>16</v>
      </c>
      <c r="J897" t="s">
        <v>20</v>
      </c>
      <c r="K897" t="s">
        <v>21</v>
      </c>
      <c r="L897" t="str">
        <f t="shared" si="17"/>
        <v>Baseline</v>
      </c>
    </row>
    <row r="898" spans="1:12" x14ac:dyDescent="0.25">
      <c r="A898" t="s">
        <v>12</v>
      </c>
      <c r="B898">
        <v>1027439</v>
      </c>
      <c r="C898" t="s">
        <v>1465</v>
      </c>
      <c r="D898" t="s">
        <v>15</v>
      </c>
      <c r="E898">
        <v>1368</v>
      </c>
      <c r="F898">
        <v>6</v>
      </c>
      <c r="G898">
        <v>6</v>
      </c>
      <c r="H898">
        <v>6</v>
      </c>
      <c r="I898" t="s">
        <v>28</v>
      </c>
      <c r="J898" t="s">
        <v>190</v>
      </c>
      <c r="K898" t="s">
        <v>28</v>
      </c>
      <c r="L898" t="str">
        <f t="shared" ref="L898:L961" si="18">IF(F898=G898, "Equal", IF(F898&gt;G898, "Baseline", "Vessel"))</f>
        <v>Equal</v>
      </c>
    </row>
    <row r="899" spans="1:12" x14ac:dyDescent="0.25">
      <c r="A899" t="s">
        <v>12</v>
      </c>
      <c r="B899" t="s">
        <v>1466</v>
      </c>
      <c r="C899" t="s">
        <v>1467</v>
      </c>
      <c r="D899" t="s">
        <v>99</v>
      </c>
      <c r="E899">
        <v>1269</v>
      </c>
      <c r="F899">
        <v>6</v>
      </c>
      <c r="G899">
        <v>6</v>
      </c>
      <c r="H899">
        <v>6</v>
      </c>
      <c r="I899" t="s">
        <v>30</v>
      </c>
      <c r="J899" t="s">
        <v>78</v>
      </c>
      <c r="K899" t="s">
        <v>30</v>
      </c>
      <c r="L899" t="str">
        <f t="shared" si="18"/>
        <v>Equal</v>
      </c>
    </row>
    <row r="900" spans="1:12" x14ac:dyDescent="0.25">
      <c r="A900" t="s">
        <v>12</v>
      </c>
      <c r="B900">
        <v>690785</v>
      </c>
      <c r="C900" t="s">
        <v>1468</v>
      </c>
      <c r="D900" t="s">
        <v>15</v>
      </c>
      <c r="E900">
        <v>12</v>
      </c>
      <c r="F900">
        <v>6</v>
      </c>
      <c r="G900">
        <v>6</v>
      </c>
      <c r="H900">
        <v>6</v>
      </c>
      <c r="I900" t="s">
        <v>30</v>
      </c>
      <c r="J900" t="s">
        <v>78</v>
      </c>
      <c r="K900" t="s">
        <v>30</v>
      </c>
      <c r="L900" t="str">
        <f t="shared" si="18"/>
        <v>Equal</v>
      </c>
    </row>
    <row r="901" spans="1:12" x14ac:dyDescent="0.25">
      <c r="A901" t="s">
        <v>12</v>
      </c>
      <c r="B901" t="s">
        <v>1469</v>
      </c>
      <c r="C901" t="s">
        <v>1470</v>
      </c>
      <c r="D901" t="s">
        <v>15</v>
      </c>
      <c r="E901">
        <v>182</v>
      </c>
      <c r="F901">
        <v>6</v>
      </c>
      <c r="G901">
        <v>6</v>
      </c>
      <c r="H901">
        <v>6</v>
      </c>
      <c r="I901" t="s">
        <v>16</v>
      </c>
      <c r="J901" t="s">
        <v>1134</v>
      </c>
      <c r="K901" t="s">
        <v>18</v>
      </c>
      <c r="L901" t="str">
        <f t="shared" si="18"/>
        <v>Equal</v>
      </c>
    </row>
    <row r="902" spans="1:12" x14ac:dyDescent="0.25">
      <c r="A902" t="s">
        <v>12</v>
      </c>
      <c r="B902">
        <v>1165761</v>
      </c>
      <c r="C902" t="s">
        <v>1471</v>
      </c>
      <c r="D902" t="s">
        <v>15</v>
      </c>
      <c r="E902">
        <v>458</v>
      </c>
      <c r="F902">
        <v>6</v>
      </c>
      <c r="G902">
        <v>6</v>
      </c>
      <c r="H902">
        <v>6</v>
      </c>
      <c r="I902" t="s">
        <v>31</v>
      </c>
      <c r="J902" t="s">
        <v>119</v>
      </c>
      <c r="K902" t="s">
        <v>31</v>
      </c>
      <c r="L902" t="str">
        <f t="shared" si="18"/>
        <v>Equal</v>
      </c>
    </row>
    <row r="903" spans="1:12" x14ac:dyDescent="0.25">
      <c r="A903" t="s">
        <v>12</v>
      </c>
      <c r="B903" t="s">
        <v>1472</v>
      </c>
      <c r="C903" t="s">
        <v>1473</v>
      </c>
      <c r="D903" t="s">
        <v>15</v>
      </c>
      <c r="E903">
        <v>1016</v>
      </c>
      <c r="F903">
        <v>6</v>
      </c>
      <c r="G903">
        <v>6</v>
      </c>
      <c r="H903">
        <v>6</v>
      </c>
      <c r="I903" t="s">
        <v>16</v>
      </c>
      <c r="J903" t="s">
        <v>1134</v>
      </c>
      <c r="K903" t="s">
        <v>18</v>
      </c>
      <c r="L903" t="str">
        <f t="shared" si="18"/>
        <v>Equal</v>
      </c>
    </row>
    <row r="904" spans="1:12" x14ac:dyDescent="0.25">
      <c r="A904" t="s">
        <v>12</v>
      </c>
      <c r="B904" t="s">
        <v>1474</v>
      </c>
      <c r="C904" t="s">
        <v>1475</v>
      </c>
      <c r="D904" t="s">
        <v>15</v>
      </c>
      <c r="E904">
        <v>909</v>
      </c>
      <c r="F904">
        <v>6</v>
      </c>
      <c r="G904">
        <v>6</v>
      </c>
      <c r="H904">
        <v>6</v>
      </c>
      <c r="I904" t="s">
        <v>16</v>
      </c>
      <c r="J904" t="s">
        <v>1134</v>
      </c>
      <c r="K904" t="s">
        <v>18</v>
      </c>
      <c r="L904" t="str">
        <f t="shared" si="18"/>
        <v>Equal</v>
      </c>
    </row>
    <row r="905" spans="1:12" x14ac:dyDescent="0.25">
      <c r="A905" t="s">
        <v>12</v>
      </c>
      <c r="B905" t="s">
        <v>1476</v>
      </c>
      <c r="C905" t="s">
        <v>1200</v>
      </c>
      <c r="D905" t="s">
        <v>15</v>
      </c>
      <c r="E905">
        <v>890</v>
      </c>
      <c r="F905">
        <v>6</v>
      </c>
      <c r="G905">
        <v>6</v>
      </c>
      <c r="H905">
        <v>6</v>
      </c>
      <c r="I905" t="s">
        <v>16</v>
      </c>
      <c r="J905" t="s">
        <v>1134</v>
      </c>
      <c r="K905" t="s">
        <v>18</v>
      </c>
      <c r="L905" t="str">
        <f t="shared" si="18"/>
        <v>Equal</v>
      </c>
    </row>
    <row r="906" spans="1:12" x14ac:dyDescent="0.25">
      <c r="A906" t="s">
        <v>12</v>
      </c>
      <c r="B906">
        <v>670412</v>
      </c>
      <c r="C906" t="s">
        <v>1477</v>
      </c>
      <c r="D906" t="s">
        <v>15</v>
      </c>
      <c r="E906">
        <v>1491</v>
      </c>
      <c r="F906">
        <v>6</v>
      </c>
      <c r="G906">
        <v>6</v>
      </c>
      <c r="H906">
        <v>6</v>
      </c>
      <c r="I906" t="s">
        <v>16</v>
      </c>
      <c r="J906" t="s">
        <v>1134</v>
      </c>
      <c r="K906" t="s">
        <v>18</v>
      </c>
      <c r="L906" t="str">
        <f t="shared" si="18"/>
        <v>Equal</v>
      </c>
    </row>
    <row r="907" spans="1:12" x14ac:dyDescent="0.25">
      <c r="A907" t="s">
        <v>12</v>
      </c>
      <c r="B907" t="s">
        <v>1478</v>
      </c>
      <c r="C907" t="s">
        <v>1479</v>
      </c>
      <c r="D907" t="s">
        <v>15</v>
      </c>
      <c r="E907">
        <v>479</v>
      </c>
      <c r="F907">
        <v>6</v>
      </c>
      <c r="G907">
        <v>6</v>
      </c>
      <c r="H907">
        <v>6</v>
      </c>
      <c r="I907" t="s">
        <v>16</v>
      </c>
      <c r="J907" t="s">
        <v>25</v>
      </c>
      <c r="K907" t="s">
        <v>26</v>
      </c>
      <c r="L907" t="str">
        <f t="shared" si="18"/>
        <v>Equal</v>
      </c>
    </row>
    <row r="908" spans="1:12" x14ac:dyDescent="0.25">
      <c r="A908" t="s">
        <v>12</v>
      </c>
      <c r="B908">
        <v>971848</v>
      </c>
      <c r="C908" t="s">
        <v>1480</v>
      </c>
      <c r="D908" t="s">
        <v>15</v>
      </c>
      <c r="E908">
        <v>1287</v>
      </c>
      <c r="F908">
        <v>33</v>
      </c>
      <c r="G908">
        <v>6</v>
      </c>
      <c r="H908">
        <v>6</v>
      </c>
      <c r="I908" t="s">
        <v>16</v>
      </c>
      <c r="J908" t="s">
        <v>1134</v>
      </c>
      <c r="K908" t="s">
        <v>18</v>
      </c>
      <c r="L908" t="str">
        <f t="shared" si="18"/>
        <v>Baseline</v>
      </c>
    </row>
    <row r="909" spans="1:12" x14ac:dyDescent="0.25">
      <c r="A909" t="s">
        <v>12</v>
      </c>
      <c r="B909" t="s">
        <v>1481</v>
      </c>
      <c r="C909" t="s">
        <v>1482</v>
      </c>
      <c r="D909" t="s">
        <v>15</v>
      </c>
      <c r="E909">
        <v>888</v>
      </c>
      <c r="F909">
        <v>6</v>
      </c>
      <c r="G909">
        <v>6</v>
      </c>
      <c r="H909">
        <v>6</v>
      </c>
      <c r="I909" t="s">
        <v>31</v>
      </c>
      <c r="J909" t="s">
        <v>88</v>
      </c>
      <c r="K909" t="s">
        <v>31</v>
      </c>
      <c r="L909" t="str">
        <f t="shared" si="18"/>
        <v>Equal</v>
      </c>
    </row>
    <row r="910" spans="1:12" x14ac:dyDescent="0.25">
      <c r="A910" t="s">
        <v>12</v>
      </c>
      <c r="B910" t="s">
        <v>1483</v>
      </c>
      <c r="C910" t="s">
        <v>1484</v>
      </c>
      <c r="D910" t="s">
        <v>15</v>
      </c>
      <c r="E910">
        <v>1043</v>
      </c>
      <c r="F910">
        <v>6</v>
      </c>
      <c r="G910">
        <v>6</v>
      </c>
      <c r="H910">
        <v>6</v>
      </c>
      <c r="I910" t="s">
        <v>16</v>
      </c>
      <c r="J910" t="s">
        <v>1134</v>
      </c>
      <c r="K910" t="s">
        <v>18</v>
      </c>
      <c r="L910" t="str">
        <f t="shared" si="18"/>
        <v>Equal</v>
      </c>
    </row>
    <row r="911" spans="1:12" x14ac:dyDescent="0.25">
      <c r="A911" t="s">
        <v>12</v>
      </c>
      <c r="B911">
        <v>501926</v>
      </c>
      <c r="C911" t="s">
        <v>1485</v>
      </c>
      <c r="D911" t="s">
        <v>15</v>
      </c>
      <c r="E911">
        <v>1486</v>
      </c>
      <c r="F911">
        <v>6</v>
      </c>
      <c r="G911">
        <v>6</v>
      </c>
      <c r="H911">
        <v>6</v>
      </c>
      <c r="I911" t="s">
        <v>16</v>
      </c>
      <c r="J911" t="s">
        <v>20</v>
      </c>
      <c r="K911" t="s">
        <v>21</v>
      </c>
      <c r="L911" t="str">
        <f t="shared" si="18"/>
        <v>Equal</v>
      </c>
    </row>
    <row r="912" spans="1:12" x14ac:dyDescent="0.25">
      <c r="A912" t="s">
        <v>12</v>
      </c>
      <c r="B912" t="s">
        <v>1486</v>
      </c>
      <c r="C912" t="s">
        <v>1487</v>
      </c>
      <c r="D912" t="s">
        <v>15</v>
      </c>
      <c r="E912">
        <v>92</v>
      </c>
      <c r="F912">
        <v>6</v>
      </c>
      <c r="G912">
        <v>6</v>
      </c>
      <c r="H912">
        <v>6</v>
      </c>
      <c r="I912" t="s">
        <v>16</v>
      </c>
      <c r="J912" t="s">
        <v>25</v>
      </c>
      <c r="K912" t="s">
        <v>26</v>
      </c>
      <c r="L912" t="str">
        <f t="shared" si="18"/>
        <v>Equal</v>
      </c>
    </row>
    <row r="913" spans="1:12" x14ac:dyDescent="0.25">
      <c r="A913" t="s">
        <v>12</v>
      </c>
      <c r="B913">
        <v>1041862</v>
      </c>
      <c r="C913" t="s">
        <v>1488</v>
      </c>
      <c r="D913" t="s">
        <v>15</v>
      </c>
      <c r="E913">
        <v>1465</v>
      </c>
      <c r="F913">
        <v>6</v>
      </c>
      <c r="G913">
        <v>6</v>
      </c>
      <c r="H913">
        <v>6</v>
      </c>
      <c r="I913" t="s">
        <v>31</v>
      </c>
      <c r="J913" t="s">
        <v>57</v>
      </c>
      <c r="K913" t="s">
        <v>31</v>
      </c>
      <c r="L913" t="str">
        <f t="shared" si="18"/>
        <v>Equal</v>
      </c>
    </row>
    <row r="914" spans="1:12" x14ac:dyDescent="0.25">
      <c r="A914" t="s">
        <v>12</v>
      </c>
      <c r="B914">
        <v>677965</v>
      </c>
      <c r="C914" t="s">
        <v>1489</v>
      </c>
      <c r="D914" t="s">
        <v>15</v>
      </c>
      <c r="E914">
        <v>1135</v>
      </c>
      <c r="F914">
        <v>6</v>
      </c>
      <c r="G914">
        <v>6</v>
      </c>
      <c r="H914">
        <v>6</v>
      </c>
      <c r="I914" t="s">
        <v>28</v>
      </c>
      <c r="J914" t="s">
        <v>82</v>
      </c>
      <c r="K914" t="s">
        <v>28</v>
      </c>
      <c r="L914" t="str">
        <f t="shared" si="18"/>
        <v>Equal</v>
      </c>
    </row>
    <row r="915" spans="1:12" x14ac:dyDescent="0.25">
      <c r="A915" t="s">
        <v>12</v>
      </c>
      <c r="B915">
        <v>1189479</v>
      </c>
      <c r="C915" t="s">
        <v>1490</v>
      </c>
      <c r="D915" t="s">
        <v>15</v>
      </c>
      <c r="E915">
        <v>910</v>
      </c>
      <c r="F915">
        <v>6</v>
      </c>
      <c r="G915">
        <v>6</v>
      </c>
      <c r="H915">
        <v>6</v>
      </c>
      <c r="I915" t="s">
        <v>16</v>
      </c>
      <c r="J915" t="s">
        <v>1134</v>
      </c>
      <c r="K915" t="s">
        <v>18</v>
      </c>
      <c r="L915" t="str">
        <f t="shared" si="18"/>
        <v>Equal</v>
      </c>
    </row>
    <row r="916" spans="1:12" x14ac:dyDescent="0.25">
      <c r="A916" t="s">
        <v>12</v>
      </c>
      <c r="B916" t="s">
        <v>1491</v>
      </c>
      <c r="C916" t="s">
        <v>1492</v>
      </c>
      <c r="D916" t="s">
        <v>15</v>
      </c>
      <c r="E916">
        <v>651</v>
      </c>
      <c r="F916">
        <v>6</v>
      </c>
      <c r="G916">
        <v>6</v>
      </c>
      <c r="H916">
        <v>6</v>
      </c>
      <c r="I916" t="s">
        <v>16</v>
      </c>
      <c r="J916" t="s">
        <v>25</v>
      </c>
      <c r="K916" t="s">
        <v>26</v>
      </c>
      <c r="L916" t="str">
        <f t="shared" si="18"/>
        <v>Equal</v>
      </c>
    </row>
    <row r="917" spans="1:12" x14ac:dyDescent="0.25">
      <c r="A917" t="s">
        <v>12</v>
      </c>
      <c r="B917">
        <v>1025541</v>
      </c>
      <c r="C917" t="s">
        <v>1493</v>
      </c>
      <c r="D917" t="s">
        <v>15</v>
      </c>
      <c r="E917">
        <v>317</v>
      </c>
      <c r="F917">
        <v>6</v>
      </c>
      <c r="G917">
        <v>6</v>
      </c>
      <c r="H917">
        <v>6</v>
      </c>
      <c r="I917" t="s">
        <v>16</v>
      </c>
      <c r="J917" t="s">
        <v>1134</v>
      </c>
      <c r="K917" t="s">
        <v>18</v>
      </c>
      <c r="L917" t="str">
        <f t="shared" si="18"/>
        <v>Equal</v>
      </c>
    </row>
    <row r="918" spans="1:12" x14ac:dyDescent="0.25">
      <c r="A918" t="s">
        <v>12</v>
      </c>
      <c r="B918">
        <v>1050133</v>
      </c>
      <c r="C918" t="s">
        <v>1494</v>
      </c>
      <c r="D918" t="s">
        <v>15</v>
      </c>
      <c r="E918">
        <v>858</v>
      </c>
      <c r="F918">
        <v>6</v>
      </c>
      <c r="G918">
        <v>6</v>
      </c>
      <c r="H918">
        <v>6</v>
      </c>
      <c r="I918" t="s">
        <v>31</v>
      </c>
      <c r="J918" t="s">
        <v>93</v>
      </c>
      <c r="K918" t="s">
        <v>31</v>
      </c>
      <c r="L918" t="str">
        <f t="shared" si="18"/>
        <v>Equal</v>
      </c>
    </row>
    <row r="919" spans="1:12" x14ac:dyDescent="0.25">
      <c r="A919" t="s">
        <v>12</v>
      </c>
      <c r="B919" t="s">
        <v>1495</v>
      </c>
      <c r="C919" t="s">
        <v>1496</v>
      </c>
      <c r="D919" t="s">
        <v>15</v>
      </c>
      <c r="E919">
        <v>1442</v>
      </c>
      <c r="F919">
        <v>6</v>
      </c>
      <c r="G919">
        <v>6</v>
      </c>
      <c r="H919">
        <v>6</v>
      </c>
      <c r="I919" t="s">
        <v>16</v>
      </c>
      <c r="J919" t="s">
        <v>1134</v>
      </c>
      <c r="K919" t="s">
        <v>18</v>
      </c>
      <c r="L919" t="str">
        <f t="shared" si="18"/>
        <v>Equal</v>
      </c>
    </row>
    <row r="920" spans="1:12" x14ac:dyDescent="0.25">
      <c r="A920" t="s">
        <v>12</v>
      </c>
      <c r="B920">
        <v>694255</v>
      </c>
      <c r="C920" t="s">
        <v>1497</v>
      </c>
      <c r="D920" t="s">
        <v>15</v>
      </c>
      <c r="E920">
        <v>1543</v>
      </c>
      <c r="F920">
        <v>6</v>
      </c>
      <c r="G920">
        <v>6</v>
      </c>
      <c r="H920">
        <v>6</v>
      </c>
      <c r="I920" t="s">
        <v>31</v>
      </c>
      <c r="J920" t="s">
        <v>57</v>
      </c>
      <c r="K920" t="s">
        <v>31</v>
      </c>
      <c r="L920" t="str">
        <f t="shared" si="18"/>
        <v>Equal</v>
      </c>
    </row>
    <row r="921" spans="1:12" x14ac:dyDescent="0.25">
      <c r="A921" t="s">
        <v>12</v>
      </c>
      <c r="B921">
        <v>1249411</v>
      </c>
      <c r="C921" t="s">
        <v>1498</v>
      </c>
      <c r="D921" t="s">
        <v>15</v>
      </c>
      <c r="E921">
        <v>658</v>
      </c>
      <c r="F921">
        <v>6</v>
      </c>
      <c r="G921">
        <v>6</v>
      </c>
      <c r="H921">
        <v>6</v>
      </c>
      <c r="I921" t="s">
        <v>29</v>
      </c>
      <c r="J921" t="s">
        <v>45</v>
      </c>
      <c r="K921" t="s">
        <v>29</v>
      </c>
      <c r="L921" t="str">
        <f t="shared" si="18"/>
        <v>Equal</v>
      </c>
    </row>
    <row r="922" spans="1:12" x14ac:dyDescent="0.25">
      <c r="A922" t="s">
        <v>12</v>
      </c>
      <c r="B922" t="s">
        <v>1499</v>
      </c>
      <c r="C922" t="s">
        <v>1500</v>
      </c>
      <c r="D922" t="s">
        <v>99</v>
      </c>
      <c r="E922">
        <v>1221</v>
      </c>
      <c r="F922">
        <v>6</v>
      </c>
      <c r="G922">
        <v>6</v>
      </c>
      <c r="H922">
        <v>6</v>
      </c>
      <c r="I922" t="s">
        <v>16</v>
      </c>
      <c r="J922" t="s">
        <v>1134</v>
      </c>
      <c r="K922" t="s">
        <v>18</v>
      </c>
      <c r="L922" t="str">
        <f t="shared" si="18"/>
        <v>Equal</v>
      </c>
    </row>
    <row r="923" spans="1:12" x14ac:dyDescent="0.25">
      <c r="A923" t="s">
        <v>12</v>
      </c>
      <c r="B923">
        <v>580113</v>
      </c>
      <c r="C923" t="s">
        <v>1501</v>
      </c>
      <c r="D923" t="s">
        <v>15</v>
      </c>
      <c r="E923">
        <v>865</v>
      </c>
      <c r="F923">
        <v>6</v>
      </c>
      <c r="G923">
        <v>6</v>
      </c>
      <c r="H923">
        <v>6</v>
      </c>
      <c r="I923" t="s">
        <v>28</v>
      </c>
      <c r="J923" t="s">
        <v>82</v>
      </c>
      <c r="K923" t="s">
        <v>28</v>
      </c>
      <c r="L923" t="str">
        <f t="shared" si="18"/>
        <v>Equal</v>
      </c>
    </row>
    <row r="924" spans="1:12" x14ac:dyDescent="0.25">
      <c r="A924" t="s">
        <v>12</v>
      </c>
      <c r="B924" t="s">
        <v>1502</v>
      </c>
      <c r="C924" t="s">
        <v>1503</v>
      </c>
      <c r="D924" t="s">
        <v>15</v>
      </c>
      <c r="E924">
        <v>1291</v>
      </c>
      <c r="F924">
        <v>6</v>
      </c>
      <c r="G924">
        <v>6</v>
      </c>
      <c r="H924">
        <v>6</v>
      </c>
      <c r="I924" t="s">
        <v>16</v>
      </c>
      <c r="J924" t="s">
        <v>1134</v>
      </c>
      <c r="K924" t="s">
        <v>18</v>
      </c>
      <c r="L924" t="str">
        <f t="shared" si="18"/>
        <v>Equal</v>
      </c>
    </row>
    <row r="925" spans="1:12" x14ac:dyDescent="0.25">
      <c r="A925" t="s">
        <v>12</v>
      </c>
      <c r="B925" t="s">
        <v>1504</v>
      </c>
      <c r="C925" t="s">
        <v>1505</v>
      </c>
      <c r="D925" t="s">
        <v>15</v>
      </c>
      <c r="E925">
        <v>326</v>
      </c>
      <c r="F925">
        <v>6</v>
      </c>
      <c r="G925">
        <v>6</v>
      </c>
      <c r="H925">
        <v>6</v>
      </c>
      <c r="I925" t="s">
        <v>29</v>
      </c>
      <c r="J925" t="s">
        <v>122</v>
      </c>
      <c r="K925" t="s">
        <v>29</v>
      </c>
      <c r="L925" t="str">
        <f t="shared" si="18"/>
        <v>Equal</v>
      </c>
    </row>
    <row r="926" spans="1:12" x14ac:dyDescent="0.25">
      <c r="A926" t="s">
        <v>12</v>
      </c>
      <c r="B926" t="s">
        <v>1506</v>
      </c>
      <c r="C926" t="s">
        <v>1507</v>
      </c>
      <c r="D926" t="s">
        <v>15</v>
      </c>
      <c r="E926">
        <v>162</v>
      </c>
      <c r="F926">
        <v>6</v>
      </c>
      <c r="G926">
        <v>6</v>
      </c>
      <c r="H926">
        <v>6</v>
      </c>
      <c r="I926" t="s">
        <v>29</v>
      </c>
      <c r="J926" t="s">
        <v>45</v>
      </c>
      <c r="K926" t="s">
        <v>29</v>
      </c>
      <c r="L926" t="str">
        <f t="shared" si="18"/>
        <v>Equal</v>
      </c>
    </row>
    <row r="927" spans="1:12" x14ac:dyDescent="0.25">
      <c r="A927" t="s">
        <v>12</v>
      </c>
      <c r="B927" t="s">
        <v>1508</v>
      </c>
      <c r="C927" t="s">
        <v>1509</v>
      </c>
      <c r="D927" t="s">
        <v>15</v>
      </c>
      <c r="E927">
        <v>1470</v>
      </c>
      <c r="F927">
        <v>6</v>
      </c>
      <c r="G927">
        <v>6</v>
      </c>
      <c r="H927">
        <v>6</v>
      </c>
      <c r="I927" t="s">
        <v>16</v>
      </c>
      <c r="J927" t="s">
        <v>1510</v>
      </c>
      <c r="K927" t="s">
        <v>32</v>
      </c>
      <c r="L927" t="str">
        <f t="shared" si="18"/>
        <v>Equal</v>
      </c>
    </row>
    <row r="928" spans="1:12" x14ac:dyDescent="0.25">
      <c r="A928" t="s">
        <v>12</v>
      </c>
      <c r="B928">
        <v>1231582</v>
      </c>
      <c r="C928" t="s">
        <v>1511</v>
      </c>
      <c r="D928" t="s">
        <v>15</v>
      </c>
      <c r="E928">
        <v>96</v>
      </c>
      <c r="F928">
        <v>6</v>
      </c>
      <c r="G928">
        <v>6</v>
      </c>
      <c r="H928">
        <v>6</v>
      </c>
      <c r="I928" t="s">
        <v>29</v>
      </c>
      <c r="J928" t="s">
        <v>62</v>
      </c>
      <c r="K928" t="s">
        <v>29</v>
      </c>
      <c r="L928" t="str">
        <f t="shared" si="18"/>
        <v>Equal</v>
      </c>
    </row>
    <row r="929" spans="1:12" x14ac:dyDescent="0.25">
      <c r="A929" t="s">
        <v>12</v>
      </c>
      <c r="B929" t="s">
        <v>1512</v>
      </c>
      <c r="C929" t="s">
        <v>1513</v>
      </c>
      <c r="D929" t="s">
        <v>15</v>
      </c>
      <c r="E929">
        <v>221</v>
      </c>
      <c r="F929">
        <v>6</v>
      </c>
      <c r="G929">
        <v>6</v>
      </c>
      <c r="H929">
        <v>6</v>
      </c>
      <c r="I929" t="s">
        <v>28</v>
      </c>
      <c r="J929" t="s">
        <v>190</v>
      </c>
      <c r="K929" t="s">
        <v>28</v>
      </c>
      <c r="L929" t="str">
        <f t="shared" si="18"/>
        <v>Equal</v>
      </c>
    </row>
    <row r="930" spans="1:12" x14ac:dyDescent="0.25">
      <c r="A930" t="s">
        <v>12</v>
      </c>
      <c r="B930" t="s">
        <v>1514</v>
      </c>
      <c r="C930" t="s">
        <v>1515</v>
      </c>
      <c r="D930" t="s">
        <v>15</v>
      </c>
      <c r="E930">
        <v>625</v>
      </c>
      <c r="F930">
        <v>6</v>
      </c>
      <c r="G930">
        <v>6</v>
      </c>
      <c r="H930">
        <v>6</v>
      </c>
      <c r="I930" t="s">
        <v>16</v>
      </c>
      <c r="J930" t="s">
        <v>25</v>
      </c>
      <c r="K930" t="s">
        <v>26</v>
      </c>
      <c r="L930" t="str">
        <f t="shared" si="18"/>
        <v>Equal</v>
      </c>
    </row>
    <row r="931" spans="1:12" x14ac:dyDescent="0.25">
      <c r="A931" t="s">
        <v>12</v>
      </c>
      <c r="B931">
        <v>1158510</v>
      </c>
      <c r="C931" t="s">
        <v>1516</v>
      </c>
      <c r="D931" t="s">
        <v>15</v>
      </c>
      <c r="E931">
        <v>1188</v>
      </c>
      <c r="F931">
        <v>6</v>
      </c>
      <c r="G931">
        <v>6</v>
      </c>
      <c r="H931">
        <v>6</v>
      </c>
      <c r="I931" t="s">
        <v>16</v>
      </c>
      <c r="J931" t="s">
        <v>1134</v>
      </c>
      <c r="K931" t="s">
        <v>18</v>
      </c>
      <c r="L931" t="str">
        <f t="shared" si="18"/>
        <v>Equal</v>
      </c>
    </row>
    <row r="932" spans="1:12" x14ac:dyDescent="0.25">
      <c r="A932" t="s">
        <v>12</v>
      </c>
      <c r="B932" t="s">
        <v>1517</v>
      </c>
      <c r="C932" t="s">
        <v>1518</v>
      </c>
      <c r="D932" t="s">
        <v>15</v>
      </c>
      <c r="E932">
        <v>1169</v>
      </c>
      <c r="F932">
        <v>6</v>
      </c>
      <c r="G932">
        <v>6</v>
      </c>
      <c r="H932">
        <v>6</v>
      </c>
      <c r="I932" t="s">
        <v>16</v>
      </c>
      <c r="J932" t="s">
        <v>1134</v>
      </c>
      <c r="K932" t="s">
        <v>18</v>
      </c>
      <c r="L932" t="str">
        <f t="shared" si="18"/>
        <v>Equal</v>
      </c>
    </row>
    <row r="933" spans="1:12" x14ac:dyDescent="0.25">
      <c r="A933" t="s">
        <v>12</v>
      </c>
      <c r="B933">
        <v>1066376</v>
      </c>
      <c r="C933" t="s">
        <v>1519</v>
      </c>
      <c r="D933" t="s">
        <v>15</v>
      </c>
      <c r="E933">
        <v>1011</v>
      </c>
      <c r="F933">
        <v>6</v>
      </c>
      <c r="G933">
        <v>6</v>
      </c>
      <c r="H933">
        <v>6</v>
      </c>
      <c r="I933" t="s">
        <v>16</v>
      </c>
      <c r="J933" t="s">
        <v>25</v>
      </c>
      <c r="K933" t="s">
        <v>26</v>
      </c>
      <c r="L933" t="str">
        <f t="shared" si="18"/>
        <v>Equal</v>
      </c>
    </row>
    <row r="934" spans="1:12" x14ac:dyDescent="0.25">
      <c r="A934" t="s">
        <v>12</v>
      </c>
      <c r="B934" t="s">
        <v>1520</v>
      </c>
      <c r="C934" t="s">
        <v>1521</v>
      </c>
      <c r="D934" t="s">
        <v>15</v>
      </c>
      <c r="E934">
        <v>1218</v>
      </c>
      <c r="F934">
        <v>6</v>
      </c>
      <c r="G934">
        <v>6</v>
      </c>
      <c r="H934">
        <v>6</v>
      </c>
      <c r="I934" t="s">
        <v>16</v>
      </c>
      <c r="J934" t="s">
        <v>1134</v>
      </c>
      <c r="K934" t="s">
        <v>18</v>
      </c>
      <c r="L934" t="str">
        <f t="shared" si="18"/>
        <v>Equal</v>
      </c>
    </row>
    <row r="935" spans="1:12" x14ac:dyDescent="0.25">
      <c r="A935" t="s">
        <v>12</v>
      </c>
      <c r="B935" t="s">
        <v>1522</v>
      </c>
      <c r="C935" t="s">
        <v>1523</v>
      </c>
      <c r="D935" t="s">
        <v>15</v>
      </c>
      <c r="E935">
        <v>621</v>
      </c>
      <c r="F935">
        <v>29</v>
      </c>
      <c r="G935">
        <v>6</v>
      </c>
      <c r="H935">
        <v>6</v>
      </c>
      <c r="I935" t="s">
        <v>16</v>
      </c>
      <c r="J935" t="s">
        <v>1134</v>
      </c>
      <c r="K935" t="s">
        <v>18</v>
      </c>
      <c r="L935" t="str">
        <f t="shared" si="18"/>
        <v>Baseline</v>
      </c>
    </row>
    <row r="936" spans="1:12" x14ac:dyDescent="0.25">
      <c r="A936" t="s">
        <v>12</v>
      </c>
      <c r="B936" t="s">
        <v>1524</v>
      </c>
      <c r="C936" t="s">
        <v>47</v>
      </c>
      <c r="D936" t="s">
        <v>15</v>
      </c>
      <c r="E936">
        <v>1444</v>
      </c>
      <c r="F936">
        <v>6</v>
      </c>
      <c r="G936">
        <v>6</v>
      </c>
      <c r="H936">
        <v>6</v>
      </c>
      <c r="I936" t="s">
        <v>28</v>
      </c>
      <c r="J936" t="s">
        <v>190</v>
      </c>
      <c r="K936" t="s">
        <v>28</v>
      </c>
      <c r="L936" t="str">
        <f t="shared" si="18"/>
        <v>Equal</v>
      </c>
    </row>
    <row r="937" spans="1:12" x14ac:dyDescent="0.25">
      <c r="A937" t="s">
        <v>12</v>
      </c>
      <c r="B937" t="s">
        <v>1525</v>
      </c>
      <c r="C937" t="s">
        <v>47</v>
      </c>
      <c r="D937" t="s">
        <v>15</v>
      </c>
      <c r="E937">
        <v>873</v>
      </c>
      <c r="F937">
        <v>6</v>
      </c>
      <c r="G937">
        <v>6</v>
      </c>
      <c r="H937">
        <v>6</v>
      </c>
      <c r="I937" t="s">
        <v>28</v>
      </c>
      <c r="J937" t="s">
        <v>82</v>
      </c>
      <c r="K937" t="s">
        <v>28</v>
      </c>
      <c r="L937" t="str">
        <f t="shared" si="18"/>
        <v>Equal</v>
      </c>
    </row>
    <row r="938" spans="1:12" x14ac:dyDescent="0.25">
      <c r="A938" t="s">
        <v>12</v>
      </c>
      <c r="B938" t="s">
        <v>1526</v>
      </c>
      <c r="C938" t="s">
        <v>1527</v>
      </c>
      <c r="D938" t="s">
        <v>15</v>
      </c>
      <c r="E938">
        <v>47</v>
      </c>
      <c r="F938">
        <v>6</v>
      </c>
      <c r="G938">
        <v>6</v>
      </c>
      <c r="H938">
        <v>6</v>
      </c>
      <c r="I938" t="s">
        <v>16</v>
      </c>
      <c r="J938" t="s">
        <v>1134</v>
      </c>
      <c r="K938" t="s">
        <v>18</v>
      </c>
      <c r="L938" t="str">
        <f t="shared" si="18"/>
        <v>Equal</v>
      </c>
    </row>
    <row r="939" spans="1:12" x14ac:dyDescent="0.25">
      <c r="A939" t="s">
        <v>12</v>
      </c>
      <c r="B939" t="s">
        <v>1528</v>
      </c>
      <c r="C939" t="s">
        <v>47</v>
      </c>
      <c r="D939" t="s">
        <v>15</v>
      </c>
      <c r="E939">
        <v>557</v>
      </c>
      <c r="F939">
        <v>20</v>
      </c>
      <c r="G939">
        <v>6</v>
      </c>
      <c r="H939">
        <v>6</v>
      </c>
      <c r="I939" t="s">
        <v>16</v>
      </c>
      <c r="J939" t="s">
        <v>36</v>
      </c>
      <c r="K939" t="s">
        <v>21</v>
      </c>
      <c r="L939" t="str">
        <f t="shared" si="18"/>
        <v>Baseline</v>
      </c>
    </row>
    <row r="940" spans="1:12" x14ac:dyDescent="0.25">
      <c r="A940" t="s">
        <v>12</v>
      </c>
      <c r="B940" t="s">
        <v>1529</v>
      </c>
      <c r="C940" t="s">
        <v>47</v>
      </c>
      <c r="D940" t="s">
        <v>15</v>
      </c>
      <c r="E940">
        <v>991</v>
      </c>
      <c r="F940">
        <v>6</v>
      </c>
      <c r="G940">
        <v>6</v>
      </c>
      <c r="H940">
        <v>6</v>
      </c>
      <c r="I940" t="s">
        <v>16</v>
      </c>
      <c r="J940" t="s">
        <v>25</v>
      </c>
      <c r="K940" t="s">
        <v>26</v>
      </c>
      <c r="L940" t="str">
        <f t="shared" si="18"/>
        <v>Equal</v>
      </c>
    </row>
    <row r="941" spans="1:12" x14ac:dyDescent="0.25">
      <c r="A941" t="s">
        <v>12</v>
      </c>
      <c r="B941" t="s">
        <v>1530</v>
      </c>
      <c r="C941" t="s">
        <v>1531</v>
      </c>
      <c r="D941" t="s">
        <v>99</v>
      </c>
      <c r="E941">
        <v>1497</v>
      </c>
      <c r="F941">
        <v>6</v>
      </c>
      <c r="G941">
        <v>6</v>
      </c>
      <c r="H941">
        <v>6</v>
      </c>
      <c r="I941" t="s">
        <v>16</v>
      </c>
      <c r="J941" t="s">
        <v>1134</v>
      </c>
      <c r="K941" t="s">
        <v>18</v>
      </c>
      <c r="L941" t="str">
        <f t="shared" si="18"/>
        <v>Equal</v>
      </c>
    </row>
    <row r="942" spans="1:12" x14ac:dyDescent="0.25">
      <c r="A942" t="s">
        <v>12</v>
      </c>
      <c r="B942" t="s">
        <v>1532</v>
      </c>
      <c r="C942" t="s">
        <v>47</v>
      </c>
      <c r="D942" t="s">
        <v>15</v>
      </c>
      <c r="E942">
        <v>1238</v>
      </c>
      <c r="F942">
        <v>6</v>
      </c>
      <c r="G942">
        <v>6</v>
      </c>
      <c r="H942">
        <v>6</v>
      </c>
      <c r="I942" t="s">
        <v>28</v>
      </c>
      <c r="J942" t="s">
        <v>82</v>
      </c>
      <c r="K942" t="s">
        <v>28</v>
      </c>
      <c r="L942" t="str">
        <f t="shared" si="18"/>
        <v>Equal</v>
      </c>
    </row>
    <row r="943" spans="1:12" x14ac:dyDescent="0.25">
      <c r="A943" t="s">
        <v>12</v>
      </c>
      <c r="B943">
        <v>699254</v>
      </c>
      <c r="C943" t="s">
        <v>1408</v>
      </c>
      <c r="D943" t="s">
        <v>15</v>
      </c>
      <c r="E943">
        <v>1086</v>
      </c>
      <c r="F943">
        <v>6</v>
      </c>
      <c r="G943">
        <v>6</v>
      </c>
      <c r="H943">
        <v>6</v>
      </c>
      <c r="I943" t="s">
        <v>16</v>
      </c>
      <c r="J943" t="s">
        <v>1134</v>
      </c>
      <c r="K943" t="s">
        <v>18</v>
      </c>
      <c r="L943" t="str">
        <f t="shared" si="18"/>
        <v>Equal</v>
      </c>
    </row>
    <row r="944" spans="1:12" x14ac:dyDescent="0.25">
      <c r="A944" t="s">
        <v>12</v>
      </c>
      <c r="B944" t="s">
        <v>1533</v>
      </c>
      <c r="C944" t="s">
        <v>47</v>
      </c>
      <c r="D944" t="s">
        <v>15</v>
      </c>
      <c r="E944">
        <v>562</v>
      </c>
      <c r="F944">
        <v>6</v>
      </c>
      <c r="G944">
        <v>6</v>
      </c>
      <c r="H944">
        <v>6</v>
      </c>
      <c r="I944" t="s">
        <v>16</v>
      </c>
      <c r="J944" t="s">
        <v>998</v>
      </c>
      <c r="K944" t="s">
        <v>21</v>
      </c>
      <c r="L944" t="str">
        <f t="shared" si="18"/>
        <v>Equal</v>
      </c>
    </row>
    <row r="945" spans="1:12" x14ac:dyDescent="0.25">
      <c r="A945" t="s">
        <v>12</v>
      </c>
      <c r="B945" t="s">
        <v>1534</v>
      </c>
      <c r="C945" t="s">
        <v>1535</v>
      </c>
      <c r="D945" t="s">
        <v>15</v>
      </c>
      <c r="E945">
        <v>1631</v>
      </c>
      <c r="F945">
        <v>6</v>
      </c>
      <c r="G945">
        <v>6</v>
      </c>
      <c r="H945">
        <v>6</v>
      </c>
      <c r="I945" t="s">
        <v>16</v>
      </c>
      <c r="J945" t="s">
        <v>1134</v>
      </c>
      <c r="K945" t="s">
        <v>18</v>
      </c>
      <c r="L945" t="str">
        <f t="shared" si="18"/>
        <v>Equal</v>
      </c>
    </row>
    <row r="946" spans="1:12" x14ac:dyDescent="0.25">
      <c r="A946" t="s">
        <v>12</v>
      </c>
      <c r="B946" t="s">
        <v>1536</v>
      </c>
      <c r="C946" t="s">
        <v>47</v>
      </c>
      <c r="D946" t="s">
        <v>15</v>
      </c>
      <c r="E946">
        <v>733</v>
      </c>
      <c r="F946">
        <v>6</v>
      </c>
      <c r="G946">
        <v>6</v>
      </c>
      <c r="H946">
        <v>6</v>
      </c>
      <c r="I946" t="s">
        <v>16</v>
      </c>
      <c r="J946" t="s">
        <v>85</v>
      </c>
      <c r="K946" t="s">
        <v>21</v>
      </c>
      <c r="L946" t="str">
        <f t="shared" si="18"/>
        <v>Equal</v>
      </c>
    </row>
    <row r="947" spans="1:12" x14ac:dyDescent="0.25">
      <c r="A947" t="s">
        <v>12</v>
      </c>
      <c r="B947" t="s">
        <v>1537</v>
      </c>
      <c r="C947" t="s">
        <v>1538</v>
      </c>
      <c r="D947" t="s">
        <v>15</v>
      </c>
      <c r="E947">
        <v>1596</v>
      </c>
      <c r="F947">
        <v>142</v>
      </c>
      <c r="G947">
        <v>6</v>
      </c>
      <c r="H947">
        <v>6</v>
      </c>
      <c r="I947" t="s">
        <v>16</v>
      </c>
      <c r="J947" t="s">
        <v>1134</v>
      </c>
      <c r="K947" t="s">
        <v>18</v>
      </c>
      <c r="L947" t="str">
        <f t="shared" si="18"/>
        <v>Baseline</v>
      </c>
    </row>
    <row r="948" spans="1:12" x14ac:dyDescent="0.25">
      <c r="A948" t="s">
        <v>12</v>
      </c>
      <c r="B948" t="s">
        <v>1539</v>
      </c>
      <c r="C948" t="s">
        <v>1540</v>
      </c>
      <c r="D948" t="s">
        <v>15</v>
      </c>
      <c r="E948">
        <v>1136</v>
      </c>
      <c r="F948">
        <v>6</v>
      </c>
      <c r="G948">
        <v>6</v>
      </c>
      <c r="H948">
        <v>6</v>
      </c>
      <c r="I948" t="s">
        <v>16</v>
      </c>
      <c r="J948" t="s">
        <v>1134</v>
      </c>
      <c r="K948" t="s">
        <v>18</v>
      </c>
      <c r="L948" t="str">
        <f t="shared" si="18"/>
        <v>Equal</v>
      </c>
    </row>
    <row r="949" spans="1:12" x14ac:dyDescent="0.25">
      <c r="A949" t="s">
        <v>12</v>
      </c>
      <c r="B949" t="s">
        <v>1541</v>
      </c>
      <c r="C949" t="s">
        <v>1542</v>
      </c>
      <c r="D949" t="s">
        <v>15</v>
      </c>
      <c r="E949">
        <v>1352</v>
      </c>
      <c r="F949">
        <v>6</v>
      </c>
      <c r="G949">
        <v>6</v>
      </c>
      <c r="H949">
        <v>6</v>
      </c>
      <c r="I949" t="s">
        <v>16</v>
      </c>
      <c r="J949" t="s">
        <v>1134</v>
      </c>
      <c r="K949" t="s">
        <v>18</v>
      </c>
      <c r="L949" t="str">
        <f t="shared" si="18"/>
        <v>Equal</v>
      </c>
    </row>
    <row r="950" spans="1:12" x14ac:dyDescent="0.25">
      <c r="A950" t="s">
        <v>12</v>
      </c>
      <c r="B950">
        <v>1159797</v>
      </c>
      <c r="C950" t="s">
        <v>1543</v>
      </c>
      <c r="D950" t="s">
        <v>15</v>
      </c>
      <c r="E950">
        <v>85</v>
      </c>
      <c r="F950">
        <v>6</v>
      </c>
      <c r="G950">
        <v>6</v>
      </c>
      <c r="H950">
        <v>6</v>
      </c>
      <c r="I950" t="s">
        <v>16</v>
      </c>
      <c r="J950" t="s">
        <v>1134</v>
      </c>
      <c r="K950" t="s">
        <v>18</v>
      </c>
      <c r="L950" t="str">
        <f t="shared" si="18"/>
        <v>Equal</v>
      </c>
    </row>
    <row r="951" spans="1:12" x14ac:dyDescent="0.25">
      <c r="A951" t="s">
        <v>12</v>
      </c>
      <c r="B951" t="s">
        <v>1544</v>
      </c>
      <c r="C951" t="s">
        <v>47</v>
      </c>
      <c r="D951" t="s">
        <v>15</v>
      </c>
      <c r="E951">
        <v>1240</v>
      </c>
      <c r="F951">
        <v>6</v>
      </c>
      <c r="G951">
        <v>6</v>
      </c>
      <c r="H951">
        <v>6</v>
      </c>
      <c r="I951" t="s">
        <v>29</v>
      </c>
      <c r="J951" t="s">
        <v>122</v>
      </c>
      <c r="K951" t="s">
        <v>29</v>
      </c>
      <c r="L951" t="str">
        <f t="shared" si="18"/>
        <v>Equal</v>
      </c>
    </row>
    <row r="952" spans="1:12" x14ac:dyDescent="0.25">
      <c r="A952" t="s">
        <v>12</v>
      </c>
      <c r="B952" t="s">
        <v>1545</v>
      </c>
      <c r="C952" t="s">
        <v>47</v>
      </c>
      <c r="D952" t="s">
        <v>15</v>
      </c>
      <c r="E952">
        <v>629</v>
      </c>
      <c r="F952">
        <v>64</v>
      </c>
      <c r="G952">
        <v>6</v>
      </c>
      <c r="H952">
        <v>6</v>
      </c>
      <c r="I952" t="s">
        <v>29</v>
      </c>
      <c r="J952" t="s">
        <v>122</v>
      </c>
      <c r="K952" t="s">
        <v>29</v>
      </c>
      <c r="L952" t="str">
        <f t="shared" si="18"/>
        <v>Baseline</v>
      </c>
    </row>
    <row r="953" spans="1:12" x14ac:dyDescent="0.25">
      <c r="A953" t="s">
        <v>12</v>
      </c>
      <c r="B953" t="s">
        <v>1546</v>
      </c>
      <c r="C953" t="s">
        <v>47</v>
      </c>
      <c r="D953" t="s">
        <v>15</v>
      </c>
      <c r="E953">
        <v>722</v>
      </c>
      <c r="F953">
        <v>6</v>
      </c>
      <c r="G953">
        <v>6</v>
      </c>
      <c r="H953">
        <v>6</v>
      </c>
      <c r="I953" t="s">
        <v>29</v>
      </c>
      <c r="J953" t="s">
        <v>122</v>
      </c>
      <c r="K953" t="s">
        <v>29</v>
      </c>
      <c r="L953" t="str">
        <f t="shared" si="18"/>
        <v>Equal</v>
      </c>
    </row>
    <row r="954" spans="1:12" x14ac:dyDescent="0.25">
      <c r="A954" t="s">
        <v>12</v>
      </c>
      <c r="B954" t="s">
        <v>1547</v>
      </c>
      <c r="C954" t="s">
        <v>1548</v>
      </c>
      <c r="D954" t="s">
        <v>15</v>
      </c>
      <c r="E954">
        <v>1332</v>
      </c>
      <c r="F954">
        <v>6</v>
      </c>
      <c r="G954">
        <v>6</v>
      </c>
      <c r="H954">
        <v>6</v>
      </c>
      <c r="I954" t="s">
        <v>16</v>
      </c>
      <c r="J954" t="s">
        <v>1134</v>
      </c>
      <c r="K954" t="s">
        <v>18</v>
      </c>
      <c r="L954" t="str">
        <f t="shared" si="18"/>
        <v>Equal</v>
      </c>
    </row>
    <row r="955" spans="1:12" x14ac:dyDescent="0.25">
      <c r="A955" t="s">
        <v>12</v>
      </c>
      <c r="B955">
        <v>585304</v>
      </c>
      <c r="C955" t="s">
        <v>1549</v>
      </c>
      <c r="D955" t="s">
        <v>15</v>
      </c>
      <c r="E955">
        <v>1394</v>
      </c>
      <c r="F955">
        <v>6</v>
      </c>
      <c r="G955">
        <v>6</v>
      </c>
      <c r="H955">
        <v>6</v>
      </c>
      <c r="I955" t="s">
        <v>16</v>
      </c>
      <c r="J955" t="s">
        <v>1134</v>
      </c>
      <c r="K955" t="s">
        <v>18</v>
      </c>
      <c r="L955" t="str">
        <f t="shared" si="18"/>
        <v>Equal</v>
      </c>
    </row>
    <row r="956" spans="1:12" x14ac:dyDescent="0.25">
      <c r="A956" t="s">
        <v>12</v>
      </c>
      <c r="B956" t="s">
        <v>1550</v>
      </c>
      <c r="C956" t="s">
        <v>47</v>
      </c>
      <c r="D956" t="s">
        <v>15</v>
      </c>
      <c r="E956">
        <v>709</v>
      </c>
      <c r="F956">
        <v>6</v>
      </c>
      <c r="G956">
        <v>6</v>
      </c>
      <c r="H956">
        <v>6</v>
      </c>
      <c r="I956" t="s">
        <v>16</v>
      </c>
      <c r="J956" t="s">
        <v>85</v>
      </c>
      <c r="K956" t="s">
        <v>21</v>
      </c>
      <c r="L956" t="str">
        <f t="shared" si="18"/>
        <v>Equal</v>
      </c>
    </row>
    <row r="957" spans="1:12" x14ac:dyDescent="0.25">
      <c r="A957" t="s">
        <v>12</v>
      </c>
      <c r="B957" t="s">
        <v>1551</v>
      </c>
      <c r="C957" t="s">
        <v>47</v>
      </c>
      <c r="D957" t="s">
        <v>15</v>
      </c>
      <c r="E957">
        <v>1167</v>
      </c>
      <c r="F957">
        <v>6</v>
      </c>
      <c r="G957">
        <v>6</v>
      </c>
      <c r="H957">
        <v>6</v>
      </c>
      <c r="I957" t="s">
        <v>28</v>
      </c>
      <c r="J957" t="s">
        <v>190</v>
      </c>
      <c r="K957" t="s">
        <v>28</v>
      </c>
      <c r="L957" t="str">
        <f t="shared" si="18"/>
        <v>Equal</v>
      </c>
    </row>
    <row r="958" spans="1:12" x14ac:dyDescent="0.25">
      <c r="A958" t="s">
        <v>12</v>
      </c>
      <c r="B958" t="s">
        <v>1552</v>
      </c>
      <c r="C958" t="s">
        <v>47</v>
      </c>
      <c r="D958" t="s">
        <v>15</v>
      </c>
      <c r="E958">
        <v>1010</v>
      </c>
      <c r="F958">
        <v>6</v>
      </c>
      <c r="G958">
        <v>6</v>
      </c>
      <c r="H958">
        <v>6</v>
      </c>
      <c r="I958" t="s">
        <v>16</v>
      </c>
      <c r="J958" t="s">
        <v>1134</v>
      </c>
      <c r="K958" t="s">
        <v>18</v>
      </c>
      <c r="L958" t="str">
        <f t="shared" si="18"/>
        <v>Equal</v>
      </c>
    </row>
    <row r="959" spans="1:12" x14ac:dyDescent="0.25">
      <c r="A959" t="s">
        <v>12</v>
      </c>
      <c r="B959" t="s">
        <v>1553</v>
      </c>
      <c r="C959" t="s">
        <v>47</v>
      </c>
      <c r="D959" t="s">
        <v>15</v>
      </c>
      <c r="E959">
        <v>432</v>
      </c>
      <c r="F959">
        <v>6</v>
      </c>
      <c r="G959">
        <v>6</v>
      </c>
      <c r="H959">
        <v>6</v>
      </c>
      <c r="I959" t="s">
        <v>16</v>
      </c>
      <c r="J959" t="s">
        <v>1134</v>
      </c>
      <c r="K959" t="s">
        <v>18</v>
      </c>
      <c r="L959" t="str">
        <f t="shared" si="18"/>
        <v>Equal</v>
      </c>
    </row>
    <row r="960" spans="1:12" x14ac:dyDescent="0.25">
      <c r="A960" t="s">
        <v>12</v>
      </c>
      <c r="B960" t="s">
        <v>1554</v>
      </c>
      <c r="C960" t="s">
        <v>47</v>
      </c>
      <c r="D960" t="s">
        <v>15</v>
      </c>
      <c r="E960">
        <v>1099</v>
      </c>
      <c r="F960">
        <v>12</v>
      </c>
      <c r="G960">
        <v>6</v>
      </c>
      <c r="H960">
        <v>6</v>
      </c>
      <c r="I960" t="s">
        <v>16</v>
      </c>
      <c r="J960" t="s">
        <v>20</v>
      </c>
      <c r="K960" t="s">
        <v>21</v>
      </c>
      <c r="L960" t="str">
        <f t="shared" si="18"/>
        <v>Baseline</v>
      </c>
    </row>
    <row r="961" spans="1:12" x14ac:dyDescent="0.25">
      <c r="A961" t="s">
        <v>12</v>
      </c>
      <c r="B961" t="s">
        <v>1555</v>
      </c>
      <c r="C961" t="s">
        <v>47</v>
      </c>
      <c r="D961" t="s">
        <v>15</v>
      </c>
      <c r="E961">
        <v>196</v>
      </c>
      <c r="F961">
        <v>6</v>
      </c>
      <c r="G961">
        <v>6</v>
      </c>
      <c r="H961">
        <v>6</v>
      </c>
      <c r="I961" t="s">
        <v>16</v>
      </c>
      <c r="J961" t="s">
        <v>25</v>
      </c>
      <c r="K961" t="s">
        <v>26</v>
      </c>
      <c r="L961" t="str">
        <f t="shared" si="18"/>
        <v>Equal</v>
      </c>
    </row>
    <row r="962" spans="1:12" x14ac:dyDescent="0.25">
      <c r="A962" t="s">
        <v>12</v>
      </c>
      <c r="B962" t="s">
        <v>1556</v>
      </c>
      <c r="C962" t="s">
        <v>47</v>
      </c>
      <c r="D962" t="s">
        <v>15</v>
      </c>
      <c r="E962">
        <v>1078</v>
      </c>
      <c r="F962">
        <v>6</v>
      </c>
      <c r="G962">
        <v>6</v>
      </c>
      <c r="H962">
        <v>6</v>
      </c>
      <c r="I962" t="s">
        <v>16</v>
      </c>
      <c r="J962" t="s">
        <v>1159</v>
      </c>
      <c r="K962" t="s">
        <v>32</v>
      </c>
      <c r="L962" t="str">
        <f t="shared" ref="L962:L1025" si="19">IF(F962=G962, "Equal", IF(F962&gt;G962, "Baseline", "Vessel"))</f>
        <v>Equal</v>
      </c>
    </row>
    <row r="963" spans="1:12" x14ac:dyDescent="0.25">
      <c r="A963" t="s">
        <v>12</v>
      </c>
      <c r="B963" t="s">
        <v>1557</v>
      </c>
      <c r="C963" t="s">
        <v>47</v>
      </c>
      <c r="D963" t="s">
        <v>15</v>
      </c>
      <c r="E963">
        <v>889</v>
      </c>
      <c r="F963">
        <v>6</v>
      </c>
      <c r="G963">
        <v>6</v>
      </c>
      <c r="H963">
        <v>6</v>
      </c>
      <c r="I963" t="s">
        <v>31</v>
      </c>
      <c r="J963" t="s">
        <v>119</v>
      </c>
      <c r="K963" t="s">
        <v>31</v>
      </c>
      <c r="L963" t="str">
        <f t="shared" si="19"/>
        <v>Equal</v>
      </c>
    </row>
    <row r="964" spans="1:12" x14ac:dyDescent="0.25">
      <c r="A964" t="s">
        <v>12</v>
      </c>
      <c r="B964" t="s">
        <v>1558</v>
      </c>
      <c r="C964" t="s">
        <v>47</v>
      </c>
      <c r="D964" t="s">
        <v>15</v>
      </c>
      <c r="E964">
        <v>981</v>
      </c>
      <c r="F964">
        <v>6</v>
      </c>
      <c r="G964">
        <v>6</v>
      </c>
      <c r="H964">
        <v>6</v>
      </c>
      <c r="I964" t="s">
        <v>31</v>
      </c>
      <c r="J964" t="s">
        <v>52</v>
      </c>
      <c r="K964" t="s">
        <v>21</v>
      </c>
      <c r="L964" t="str">
        <f t="shared" si="19"/>
        <v>Equal</v>
      </c>
    </row>
    <row r="965" spans="1:12" x14ac:dyDescent="0.25">
      <c r="A965" t="s">
        <v>12</v>
      </c>
      <c r="B965" t="s">
        <v>1559</v>
      </c>
      <c r="C965" t="s">
        <v>47</v>
      </c>
      <c r="D965" t="s">
        <v>15</v>
      </c>
      <c r="E965">
        <v>198</v>
      </c>
      <c r="F965">
        <v>6</v>
      </c>
      <c r="G965">
        <v>6</v>
      </c>
      <c r="H965">
        <v>6</v>
      </c>
      <c r="I965" t="s">
        <v>31</v>
      </c>
      <c r="J965" t="s">
        <v>119</v>
      </c>
      <c r="K965" t="s">
        <v>31</v>
      </c>
      <c r="L965" t="str">
        <f t="shared" si="19"/>
        <v>Equal</v>
      </c>
    </row>
    <row r="966" spans="1:12" x14ac:dyDescent="0.25">
      <c r="A966" t="s">
        <v>12</v>
      </c>
      <c r="B966" t="s">
        <v>1560</v>
      </c>
      <c r="C966" t="s">
        <v>47</v>
      </c>
      <c r="D966" t="s">
        <v>15</v>
      </c>
      <c r="E966">
        <v>747</v>
      </c>
      <c r="F966">
        <v>6</v>
      </c>
      <c r="G966">
        <v>6</v>
      </c>
      <c r="H966">
        <v>6</v>
      </c>
      <c r="I966" t="s">
        <v>31</v>
      </c>
      <c r="J966" t="s">
        <v>119</v>
      </c>
      <c r="K966" t="s">
        <v>31</v>
      </c>
      <c r="L966" t="str">
        <f t="shared" si="19"/>
        <v>Equal</v>
      </c>
    </row>
    <row r="967" spans="1:12" x14ac:dyDescent="0.25">
      <c r="A967" t="s">
        <v>12</v>
      </c>
      <c r="B967" t="s">
        <v>1561</v>
      </c>
      <c r="C967" t="s">
        <v>47</v>
      </c>
      <c r="D967" t="s">
        <v>15</v>
      </c>
      <c r="E967">
        <v>1365</v>
      </c>
      <c r="F967">
        <v>6</v>
      </c>
      <c r="G967">
        <v>6</v>
      </c>
      <c r="H967">
        <v>6</v>
      </c>
      <c r="I967" t="s">
        <v>31</v>
      </c>
      <c r="J967" t="s">
        <v>119</v>
      </c>
      <c r="K967" t="s">
        <v>31</v>
      </c>
      <c r="L967" t="str">
        <f t="shared" si="19"/>
        <v>Equal</v>
      </c>
    </row>
    <row r="968" spans="1:12" x14ac:dyDescent="0.25">
      <c r="A968" t="s">
        <v>12</v>
      </c>
      <c r="B968" t="s">
        <v>1562</v>
      </c>
      <c r="C968" t="s">
        <v>47</v>
      </c>
      <c r="D968" t="s">
        <v>99</v>
      </c>
      <c r="E968">
        <v>1418</v>
      </c>
      <c r="F968">
        <v>6</v>
      </c>
      <c r="G968">
        <v>6</v>
      </c>
      <c r="H968">
        <v>6</v>
      </c>
      <c r="I968" t="s">
        <v>29</v>
      </c>
      <c r="J968" t="s">
        <v>45</v>
      </c>
      <c r="K968" t="s">
        <v>29</v>
      </c>
      <c r="L968" t="str">
        <f t="shared" si="19"/>
        <v>Equal</v>
      </c>
    </row>
    <row r="969" spans="1:12" x14ac:dyDescent="0.25">
      <c r="A969" t="s">
        <v>12</v>
      </c>
      <c r="B969" t="s">
        <v>1563</v>
      </c>
      <c r="C969" t="s">
        <v>47</v>
      </c>
      <c r="D969" t="s">
        <v>15</v>
      </c>
      <c r="E969">
        <v>345</v>
      </c>
      <c r="F969">
        <v>6</v>
      </c>
      <c r="G969">
        <v>6</v>
      </c>
      <c r="H969">
        <v>6</v>
      </c>
      <c r="I969" t="s">
        <v>31</v>
      </c>
      <c r="J969" t="s">
        <v>88</v>
      </c>
      <c r="K969" t="s">
        <v>31</v>
      </c>
      <c r="L969" t="str">
        <f t="shared" si="19"/>
        <v>Equal</v>
      </c>
    </row>
    <row r="970" spans="1:12" x14ac:dyDescent="0.25">
      <c r="A970" t="s">
        <v>12</v>
      </c>
      <c r="B970" t="s">
        <v>1564</v>
      </c>
      <c r="C970" t="s">
        <v>47</v>
      </c>
      <c r="D970" t="s">
        <v>15</v>
      </c>
      <c r="E970">
        <v>1080</v>
      </c>
      <c r="F970">
        <v>6</v>
      </c>
      <c r="G970">
        <v>6</v>
      </c>
      <c r="H970">
        <v>6</v>
      </c>
      <c r="I970" t="s">
        <v>31</v>
      </c>
      <c r="J970" t="s">
        <v>88</v>
      </c>
      <c r="K970" t="s">
        <v>31</v>
      </c>
      <c r="L970" t="str">
        <f t="shared" si="19"/>
        <v>Equal</v>
      </c>
    </row>
    <row r="971" spans="1:12" x14ac:dyDescent="0.25">
      <c r="A971" t="s">
        <v>12</v>
      </c>
      <c r="B971" t="s">
        <v>1565</v>
      </c>
      <c r="C971" t="s">
        <v>47</v>
      </c>
      <c r="D971" t="s">
        <v>99</v>
      </c>
      <c r="E971">
        <v>1633</v>
      </c>
      <c r="F971">
        <v>6</v>
      </c>
      <c r="G971">
        <v>6</v>
      </c>
      <c r="H971">
        <v>6</v>
      </c>
      <c r="I971" t="s">
        <v>31</v>
      </c>
      <c r="J971" t="s">
        <v>57</v>
      </c>
      <c r="K971" t="s">
        <v>31</v>
      </c>
      <c r="L971" t="str">
        <f t="shared" si="19"/>
        <v>Equal</v>
      </c>
    </row>
    <row r="972" spans="1:12" x14ac:dyDescent="0.25">
      <c r="A972" t="s">
        <v>12</v>
      </c>
      <c r="B972" t="s">
        <v>1566</v>
      </c>
      <c r="C972" t="s">
        <v>47</v>
      </c>
      <c r="D972" t="s">
        <v>15</v>
      </c>
      <c r="E972">
        <v>1044</v>
      </c>
      <c r="F972">
        <v>6</v>
      </c>
      <c r="G972">
        <v>6</v>
      </c>
      <c r="H972">
        <v>6</v>
      </c>
      <c r="I972" t="s">
        <v>31</v>
      </c>
      <c r="J972" t="s">
        <v>119</v>
      </c>
      <c r="K972" t="s">
        <v>31</v>
      </c>
      <c r="L972" t="str">
        <f t="shared" si="19"/>
        <v>Equal</v>
      </c>
    </row>
    <row r="973" spans="1:12" x14ac:dyDescent="0.25">
      <c r="A973" t="s">
        <v>12</v>
      </c>
      <c r="B973" t="s">
        <v>1567</v>
      </c>
      <c r="C973" t="s">
        <v>47</v>
      </c>
      <c r="D973" t="s">
        <v>15</v>
      </c>
      <c r="E973">
        <v>969</v>
      </c>
      <c r="F973">
        <v>6</v>
      </c>
      <c r="G973">
        <v>6</v>
      </c>
      <c r="H973">
        <v>6</v>
      </c>
      <c r="I973" t="s">
        <v>28</v>
      </c>
      <c r="J973" t="s">
        <v>82</v>
      </c>
      <c r="K973" t="s">
        <v>28</v>
      </c>
      <c r="L973" t="str">
        <f t="shared" si="19"/>
        <v>Equal</v>
      </c>
    </row>
    <row r="974" spans="1:12" x14ac:dyDescent="0.25">
      <c r="A974" t="s">
        <v>12</v>
      </c>
      <c r="B974" t="s">
        <v>1568</v>
      </c>
      <c r="C974" t="s">
        <v>47</v>
      </c>
      <c r="D974" t="s">
        <v>15</v>
      </c>
      <c r="E974">
        <v>1469</v>
      </c>
      <c r="F974">
        <v>6</v>
      </c>
      <c r="G974">
        <v>6</v>
      </c>
      <c r="H974">
        <v>6</v>
      </c>
      <c r="I974" t="s">
        <v>16</v>
      </c>
      <c r="J974" t="s">
        <v>1134</v>
      </c>
      <c r="K974" t="s">
        <v>18</v>
      </c>
      <c r="L974" t="str">
        <f t="shared" si="19"/>
        <v>Equal</v>
      </c>
    </row>
    <row r="975" spans="1:12" x14ac:dyDescent="0.25">
      <c r="A975" t="s">
        <v>12</v>
      </c>
      <c r="B975" t="s">
        <v>1569</v>
      </c>
      <c r="C975" t="s">
        <v>47</v>
      </c>
      <c r="D975" t="s">
        <v>15</v>
      </c>
      <c r="E975">
        <v>843</v>
      </c>
      <c r="F975">
        <v>6</v>
      </c>
      <c r="G975">
        <v>6</v>
      </c>
      <c r="H975">
        <v>6</v>
      </c>
      <c r="I975" t="s">
        <v>16</v>
      </c>
      <c r="J975" t="s">
        <v>36</v>
      </c>
      <c r="K975" t="s">
        <v>21</v>
      </c>
      <c r="L975" t="str">
        <f t="shared" si="19"/>
        <v>Equal</v>
      </c>
    </row>
    <row r="976" spans="1:12" x14ac:dyDescent="0.25">
      <c r="A976" t="s">
        <v>12</v>
      </c>
      <c r="B976" t="s">
        <v>1570</v>
      </c>
      <c r="C976" t="s">
        <v>47</v>
      </c>
      <c r="D976" t="s">
        <v>15</v>
      </c>
      <c r="E976">
        <v>1351</v>
      </c>
      <c r="F976">
        <v>6</v>
      </c>
      <c r="G976">
        <v>6</v>
      </c>
      <c r="H976">
        <v>6</v>
      </c>
      <c r="I976" t="s">
        <v>16</v>
      </c>
      <c r="J976" t="s">
        <v>1134</v>
      </c>
      <c r="K976" t="s">
        <v>18</v>
      </c>
      <c r="L976" t="str">
        <f t="shared" si="19"/>
        <v>Equal</v>
      </c>
    </row>
    <row r="977" spans="1:12" x14ac:dyDescent="0.25">
      <c r="A977" t="s">
        <v>12</v>
      </c>
      <c r="B977" t="s">
        <v>1571</v>
      </c>
      <c r="C977" t="s">
        <v>47</v>
      </c>
      <c r="D977" t="s">
        <v>15</v>
      </c>
      <c r="E977">
        <v>956</v>
      </c>
      <c r="F977">
        <v>6</v>
      </c>
      <c r="G977">
        <v>6</v>
      </c>
      <c r="H977">
        <v>6</v>
      </c>
      <c r="I977" t="s">
        <v>16</v>
      </c>
      <c r="J977" t="s">
        <v>75</v>
      </c>
      <c r="K977" t="s">
        <v>32</v>
      </c>
      <c r="L977" t="str">
        <f t="shared" si="19"/>
        <v>Equal</v>
      </c>
    </row>
    <row r="978" spans="1:12" x14ac:dyDescent="0.25">
      <c r="A978" t="s">
        <v>12</v>
      </c>
      <c r="B978" t="s">
        <v>1572</v>
      </c>
      <c r="C978" t="s">
        <v>47</v>
      </c>
      <c r="D978" t="s">
        <v>15</v>
      </c>
      <c r="E978">
        <v>1003</v>
      </c>
      <c r="F978">
        <v>6</v>
      </c>
      <c r="G978">
        <v>6</v>
      </c>
      <c r="H978">
        <v>6</v>
      </c>
      <c r="I978" t="s">
        <v>16</v>
      </c>
      <c r="J978" t="s">
        <v>1134</v>
      </c>
      <c r="K978" t="s">
        <v>18</v>
      </c>
      <c r="L978" t="str">
        <f t="shared" si="19"/>
        <v>Equal</v>
      </c>
    </row>
    <row r="979" spans="1:12" x14ac:dyDescent="0.25">
      <c r="A979" t="s">
        <v>12</v>
      </c>
      <c r="B979" t="s">
        <v>1573</v>
      </c>
      <c r="C979" t="s">
        <v>47</v>
      </c>
      <c r="D979" t="s">
        <v>15</v>
      </c>
      <c r="E979">
        <v>1400</v>
      </c>
      <c r="F979">
        <v>6</v>
      </c>
      <c r="G979">
        <v>6</v>
      </c>
      <c r="H979">
        <v>6</v>
      </c>
      <c r="I979" t="s">
        <v>16</v>
      </c>
      <c r="J979" t="s">
        <v>20</v>
      </c>
      <c r="K979" t="s">
        <v>21</v>
      </c>
      <c r="L979" t="str">
        <f t="shared" si="19"/>
        <v>Equal</v>
      </c>
    </row>
    <row r="980" spans="1:12" x14ac:dyDescent="0.25">
      <c r="A980" t="s">
        <v>12</v>
      </c>
      <c r="B980" t="s">
        <v>1574</v>
      </c>
      <c r="C980" t="s">
        <v>47</v>
      </c>
      <c r="D980" t="s">
        <v>15</v>
      </c>
      <c r="E980">
        <v>390</v>
      </c>
      <c r="F980">
        <v>6</v>
      </c>
      <c r="G980">
        <v>6</v>
      </c>
      <c r="H980">
        <v>6</v>
      </c>
      <c r="I980" t="s">
        <v>31</v>
      </c>
      <c r="J980" t="s">
        <v>119</v>
      </c>
      <c r="K980" t="s">
        <v>31</v>
      </c>
      <c r="L980" t="str">
        <f t="shared" si="19"/>
        <v>Equal</v>
      </c>
    </row>
    <row r="981" spans="1:12" x14ac:dyDescent="0.25">
      <c r="A981" t="s">
        <v>12</v>
      </c>
      <c r="B981" t="s">
        <v>1575</v>
      </c>
      <c r="C981" t="s">
        <v>47</v>
      </c>
      <c r="D981" t="s">
        <v>15</v>
      </c>
      <c r="E981">
        <v>467</v>
      </c>
      <c r="F981">
        <v>6</v>
      </c>
      <c r="G981">
        <v>6</v>
      </c>
      <c r="H981">
        <v>6</v>
      </c>
      <c r="I981" t="s">
        <v>31</v>
      </c>
      <c r="J981" t="s">
        <v>119</v>
      </c>
      <c r="K981" t="s">
        <v>31</v>
      </c>
      <c r="L981" t="str">
        <f t="shared" si="19"/>
        <v>Equal</v>
      </c>
    </row>
    <row r="982" spans="1:12" x14ac:dyDescent="0.25">
      <c r="A982" t="s">
        <v>12</v>
      </c>
      <c r="B982" t="s">
        <v>1576</v>
      </c>
      <c r="C982" t="s">
        <v>47</v>
      </c>
      <c r="D982" t="s">
        <v>15</v>
      </c>
      <c r="E982">
        <v>1656</v>
      </c>
      <c r="F982">
        <v>6</v>
      </c>
      <c r="G982">
        <v>6</v>
      </c>
      <c r="H982">
        <v>6</v>
      </c>
      <c r="I982" t="s">
        <v>29</v>
      </c>
      <c r="J982" t="s">
        <v>122</v>
      </c>
      <c r="K982" t="s">
        <v>29</v>
      </c>
      <c r="L982" t="str">
        <f t="shared" si="19"/>
        <v>Equal</v>
      </c>
    </row>
    <row r="983" spans="1:12" x14ac:dyDescent="0.25">
      <c r="A983" t="s">
        <v>12</v>
      </c>
      <c r="B983" t="s">
        <v>1577</v>
      </c>
      <c r="C983" t="s">
        <v>47</v>
      </c>
      <c r="D983" t="s">
        <v>15</v>
      </c>
      <c r="E983">
        <v>1021</v>
      </c>
      <c r="F983">
        <v>6</v>
      </c>
      <c r="G983">
        <v>6</v>
      </c>
      <c r="H983">
        <v>6</v>
      </c>
      <c r="I983" t="s">
        <v>31</v>
      </c>
      <c r="J983" t="s">
        <v>88</v>
      </c>
      <c r="K983" t="s">
        <v>31</v>
      </c>
      <c r="L983" t="str">
        <f t="shared" si="19"/>
        <v>Equal</v>
      </c>
    </row>
    <row r="984" spans="1:12" x14ac:dyDescent="0.25">
      <c r="A984" t="s">
        <v>12</v>
      </c>
      <c r="B984" t="s">
        <v>1578</v>
      </c>
      <c r="C984" t="s">
        <v>47</v>
      </c>
      <c r="D984" t="s">
        <v>15</v>
      </c>
      <c r="E984">
        <v>1662</v>
      </c>
      <c r="F984">
        <v>6</v>
      </c>
      <c r="G984">
        <v>6</v>
      </c>
      <c r="H984">
        <v>6</v>
      </c>
      <c r="I984" t="s">
        <v>31</v>
      </c>
      <c r="J984" t="s">
        <v>119</v>
      </c>
      <c r="K984" t="s">
        <v>31</v>
      </c>
      <c r="L984" t="str">
        <f t="shared" si="19"/>
        <v>Equal</v>
      </c>
    </row>
    <row r="985" spans="1:12" x14ac:dyDescent="0.25">
      <c r="A985" t="s">
        <v>12</v>
      </c>
      <c r="B985" t="s">
        <v>1579</v>
      </c>
      <c r="C985" t="s">
        <v>47</v>
      </c>
      <c r="D985" t="s">
        <v>15</v>
      </c>
      <c r="E985">
        <v>1121</v>
      </c>
      <c r="F985">
        <v>6</v>
      </c>
      <c r="G985">
        <v>6</v>
      </c>
      <c r="H985">
        <v>6</v>
      </c>
      <c r="I985" t="s">
        <v>28</v>
      </c>
      <c r="J985" t="s">
        <v>82</v>
      </c>
      <c r="K985" t="s">
        <v>28</v>
      </c>
      <c r="L985" t="str">
        <f t="shared" si="19"/>
        <v>Equal</v>
      </c>
    </row>
    <row r="986" spans="1:12" x14ac:dyDescent="0.25">
      <c r="A986" t="s">
        <v>12</v>
      </c>
      <c r="B986" t="s">
        <v>1580</v>
      </c>
      <c r="C986" t="s">
        <v>47</v>
      </c>
      <c r="D986" t="s">
        <v>15</v>
      </c>
      <c r="E986">
        <v>28</v>
      </c>
      <c r="F986">
        <v>6</v>
      </c>
      <c r="G986">
        <v>6</v>
      </c>
      <c r="H986">
        <v>6</v>
      </c>
      <c r="I986" t="s">
        <v>29</v>
      </c>
      <c r="J986" t="s">
        <v>93</v>
      </c>
      <c r="K986" t="s">
        <v>29</v>
      </c>
      <c r="L986" t="str">
        <f t="shared" si="19"/>
        <v>Equal</v>
      </c>
    </row>
    <row r="987" spans="1:12" x14ac:dyDescent="0.25">
      <c r="A987" t="s">
        <v>12</v>
      </c>
      <c r="B987" t="s">
        <v>1581</v>
      </c>
      <c r="C987" t="s">
        <v>47</v>
      </c>
      <c r="D987" t="s">
        <v>15</v>
      </c>
      <c r="E987">
        <v>997</v>
      </c>
      <c r="F987">
        <v>6</v>
      </c>
      <c r="G987">
        <v>6</v>
      </c>
      <c r="H987">
        <v>6</v>
      </c>
      <c r="I987" t="s">
        <v>30</v>
      </c>
      <c r="J987" t="s">
        <v>78</v>
      </c>
      <c r="K987" t="s">
        <v>30</v>
      </c>
      <c r="L987" t="str">
        <f t="shared" si="19"/>
        <v>Equal</v>
      </c>
    </row>
    <row r="988" spans="1:12" x14ac:dyDescent="0.25">
      <c r="A988" t="s">
        <v>12</v>
      </c>
      <c r="B988" t="s">
        <v>1582</v>
      </c>
      <c r="C988" t="s">
        <v>47</v>
      </c>
      <c r="D988" t="s">
        <v>99</v>
      </c>
      <c r="E988">
        <v>1577</v>
      </c>
      <c r="F988">
        <v>6</v>
      </c>
      <c r="G988">
        <v>6</v>
      </c>
      <c r="H988">
        <v>6</v>
      </c>
      <c r="I988" t="s">
        <v>31</v>
      </c>
      <c r="J988" t="s">
        <v>224</v>
      </c>
      <c r="K988" t="s">
        <v>31</v>
      </c>
      <c r="L988" t="str">
        <f t="shared" si="19"/>
        <v>Equal</v>
      </c>
    </row>
    <row r="989" spans="1:12" x14ac:dyDescent="0.25">
      <c r="A989" t="s">
        <v>12</v>
      </c>
      <c r="B989" t="s">
        <v>1583</v>
      </c>
      <c r="C989" t="s">
        <v>47</v>
      </c>
      <c r="D989" t="s">
        <v>15</v>
      </c>
      <c r="E989">
        <v>102</v>
      </c>
      <c r="F989">
        <v>6</v>
      </c>
      <c r="G989">
        <v>6</v>
      </c>
      <c r="H989">
        <v>6</v>
      </c>
      <c r="I989" t="s">
        <v>16</v>
      </c>
      <c r="J989" t="s">
        <v>1134</v>
      </c>
      <c r="K989" t="s">
        <v>18</v>
      </c>
      <c r="L989" t="str">
        <f t="shared" si="19"/>
        <v>Equal</v>
      </c>
    </row>
    <row r="990" spans="1:12" x14ac:dyDescent="0.25">
      <c r="A990" t="s">
        <v>12</v>
      </c>
      <c r="B990" t="s">
        <v>1584</v>
      </c>
      <c r="C990" t="s">
        <v>1585</v>
      </c>
      <c r="D990" t="s">
        <v>15</v>
      </c>
      <c r="E990">
        <v>1421</v>
      </c>
      <c r="F990">
        <v>6</v>
      </c>
      <c r="G990">
        <v>6</v>
      </c>
      <c r="H990">
        <v>6</v>
      </c>
      <c r="I990" t="s">
        <v>16</v>
      </c>
      <c r="J990" t="s">
        <v>1134</v>
      </c>
      <c r="K990" t="s">
        <v>18</v>
      </c>
      <c r="L990" t="str">
        <f t="shared" si="19"/>
        <v>Equal</v>
      </c>
    </row>
    <row r="991" spans="1:12" x14ac:dyDescent="0.25">
      <c r="A991" t="s">
        <v>12</v>
      </c>
      <c r="B991" t="s">
        <v>1586</v>
      </c>
      <c r="C991" t="s">
        <v>47</v>
      </c>
      <c r="D991" t="s">
        <v>15</v>
      </c>
      <c r="E991">
        <v>1166</v>
      </c>
      <c r="F991">
        <v>6</v>
      </c>
      <c r="G991">
        <v>6</v>
      </c>
      <c r="H991">
        <v>6</v>
      </c>
      <c r="I991" t="s">
        <v>16</v>
      </c>
      <c r="J991" t="s">
        <v>265</v>
      </c>
      <c r="K991" t="s">
        <v>21</v>
      </c>
      <c r="L991" t="str">
        <f t="shared" si="19"/>
        <v>Equal</v>
      </c>
    </row>
    <row r="992" spans="1:12" x14ac:dyDescent="0.25">
      <c r="A992" t="s">
        <v>12</v>
      </c>
      <c r="B992">
        <v>998777</v>
      </c>
      <c r="C992" t="s">
        <v>1587</v>
      </c>
      <c r="D992" t="s">
        <v>15</v>
      </c>
      <c r="E992">
        <v>1335</v>
      </c>
      <c r="F992">
        <v>6</v>
      </c>
      <c r="G992">
        <v>6</v>
      </c>
      <c r="H992">
        <v>6</v>
      </c>
      <c r="I992" t="s">
        <v>16</v>
      </c>
      <c r="J992" t="s">
        <v>1134</v>
      </c>
      <c r="K992" t="s">
        <v>18</v>
      </c>
      <c r="L992" t="str">
        <f t="shared" si="19"/>
        <v>Equal</v>
      </c>
    </row>
    <row r="993" spans="1:12" x14ac:dyDescent="0.25">
      <c r="A993" t="s">
        <v>12</v>
      </c>
      <c r="B993" t="s">
        <v>1588</v>
      </c>
      <c r="C993" t="s">
        <v>47</v>
      </c>
      <c r="D993" t="s">
        <v>15</v>
      </c>
      <c r="E993">
        <v>1007</v>
      </c>
      <c r="F993">
        <v>28</v>
      </c>
      <c r="G993">
        <v>6</v>
      </c>
      <c r="H993">
        <v>6</v>
      </c>
      <c r="I993" t="s">
        <v>31</v>
      </c>
      <c r="J993" t="s">
        <v>119</v>
      </c>
      <c r="K993" t="s">
        <v>31</v>
      </c>
      <c r="L993" t="str">
        <f t="shared" si="19"/>
        <v>Baseline</v>
      </c>
    </row>
    <row r="994" spans="1:12" x14ac:dyDescent="0.25">
      <c r="A994" t="s">
        <v>12</v>
      </c>
      <c r="B994" t="s">
        <v>1589</v>
      </c>
      <c r="C994" t="s">
        <v>47</v>
      </c>
      <c r="D994" t="s">
        <v>15</v>
      </c>
      <c r="E994">
        <v>361</v>
      </c>
      <c r="F994">
        <v>6</v>
      </c>
      <c r="G994">
        <v>6</v>
      </c>
      <c r="H994">
        <v>6</v>
      </c>
      <c r="I994" t="s">
        <v>31</v>
      </c>
      <c r="J994" t="s">
        <v>102</v>
      </c>
      <c r="K994" t="s">
        <v>31</v>
      </c>
      <c r="L994" t="str">
        <f t="shared" si="19"/>
        <v>Equal</v>
      </c>
    </row>
    <row r="995" spans="1:12" x14ac:dyDescent="0.25">
      <c r="A995" t="s">
        <v>12</v>
      </c>
      <c r="B995" t="s">
        <v>1590</v>
      </c>
      <c r="C995" t="s">
        <v>47</v>
      </c>
      <c r="D995" t="s">
        <v>15</v>
      </c>
      <c r="E995">
        <v>923</v>
      </c>
      <c r="F995">
        <v>6</v>
      </c>
      <c r="G995">
        <v>6</v>
      </c>
      <c r="H995">
        <v>6</v>
      </c>
      <c r="I995" t="s">
        <v>31</v>
      </c>
      <c r="J995" t="s">
        <v>119</v>
      </c>
      <c r="K995" t="s">
        <v>31</v>
      </c>
      <c r="L995" t="str">
        <f t="shared" si="19"/>
        <v>Equal</v>
      </c>
    </row>
    <row r="996" spans="1:12" x14ac:dyDescent="0.25">
      <c r="A996" t="s">
        <v>12</v>
      </c>
      <c r="B996" t="s">
        <v>1591</v>
      </c>
      <c r="C996" t="s">
        <v>47</v>
      </c>
      <c r="D996" t="s">
        <v>15</v>
      </c>
      <c r="E996">
        <v>1407</v>
      </c>
      <c r="F996">
        <v>6</v>
      </c>
      <c r="G996">
        <v>6</v>
      </c>
      <c r="H996">
        <v>6</v>
      </c>
      <c r="I996" t="s">
        <v>31</v>
      </c>
      <c r="J996" t="s">
        <v>57</v>
      </c>
      <c r="K996" t="s">
        <v>31</v>
      </c>
      <c r="L996" t="str">
        <f t="shared" si="19"/>
        <v>Equal</v>
      </c>
    </row>
    <row r="997" spans="1:12" x14ac:dyDescent="0.25">
      <c r="A997" t="s">
        <v>12</v>
      </c>
      <c r="B997" t="s">
        <v>1592</v>
      </c>
      <c r="C997" t="s">
        <v>47</v>
      </c>
      <c r="D997" t="s">
        <v>15</v>
      </c>
      <c r="E997">
        <v>1338</v>
      </c>
      <c r="F997">
        <v>6</v>
      </c>
      <c r="G997">
        <v>6</v>
      </c>
      <c r="H997">
        <v>6</v>
      </c>
      <c r="I997" t="s">
        <v>31</v>
      </c>
      <c r="J997" t="s">
        <v>88</v>
      </c>
      <c r="K997" t="s">
        <v>31</v>
      </c>
      <c r="L997" t="str">
        <f t="shared" si="19"/>
        <v>Equal</v>
      </c>
    </row>
    <row r="998" spans="1:12" x14ac:dyDescent="0.25">
      <c r="A998" t="s">
        <v>12</v>
      </c>
      <c r="B998" t="s">
        <v>1593</v>
      </c>
      <c r="C998" t="s">
        <v>47</v>
      </c>
      <c r="D998" t="s">
        <v>15</v>
      </c>
      <c r="E998">
        <v>531</v>
      </c>
      <c r="F998">
        <v>6</v>
      </c>
      <c r="G998">
        <v>6</v>
      </c>
      <c r="H998">
        <v>6</v>
      </c>
      <c r="I998" t="s">
        <v>31</v>
      </c>
      <c r="J998" t="s">
        <v>88</v>
      </c>
      <c r="K998" t="s">
        <v>31</v>
      </c>
      <c r="L998" t="str">
        <f t="shared" si="19"/>
        <v>Equal</v>
      </c>
    </row>
    <row r="999" spans="1:12" x14ac:dyDescent="0.25">
      <c r="A999" t="s">
        <v>12</v>
      </c>
      <c r="B999" t="s">
        <v>1594</v>
      </c>
      <c r="C999" t="s">
        <v>47</v>
      </c>
      <c r="D999" t="s">
        <v>15</v>
      </c>
      <c r="E999">
        <v>373</v>
      </c>
      <c r="F999">
        <v>6</v>
      </c>
      <c r="G999">
        <v>6</v>
      </c>
      <c r="H999">
        <v>6</v>
      </c>
      <c r="I999" t="s">
        <v>16</v>
      </c>
      <c r="J999" t="s">
        <v>20</v>
      </c>
      <c r="K999" t="s">
        <v>21</v>
      </c>
      <c r="L999" t="str">
        <f t="shared" si="19"/>
        <v>Equal</v>
      </c>
    </row>
    <row r="1000" spans="1:12" x14ac:dyDescent="0.25">
      <c r="A1000" t="s">
        <v>12</v>
      </c>
      <c r="B1000" t="s">
        <v>1595</v>
      </c>
      <c r="C1000" t="s">
        <v>47</v>
      </c>
      <c r="D1000" t="s">
        <v>15</v>
      </c>
      <c r="E1000">
        <v>224</v>
      </c>
      <c r="F1000">
        <v>6</v>
      </c>
      <c r="G1000">
        <v>6</v>
      </c>
      <c r="H1000">
        <v>6</v>
      </c>
      <c r="I1000" t="s">
        <v>31</v>
      </c>
      <c r="J1000" t="s">
        <v>119</v>
      </c>
      <c r="K1000" t="s">
        <v>31</v>
      </c>
      <c r="L1000" t="str">
        <f t="shared" si="19"/>
        <v>Equal</v>
      </c>
    </row>
    <row r="1001" spans="1:12" x14ac:dyDescent="0.25">
      <c r="A1001" t="s">
        <v>12</v>
      </c>
      <c r="B1001" t="s">
        <v>1596</v>
      </c>
      <c r="C1001" t="s">
        <v>1597</v>
      </c>
      <c r="D1001" t="s">
        <v>15</v>
      </c>
      <c r="E1001">
        <v>1236</v>
      </c>
      <c r="F1001">
        <v>6</v>
      </c>
      <c r="G1001">
        <v>6</v>
      </c>
      <c r="H1001">
        <v>6</v>
      </c>
      <c r="I1001" t="s">
        <v>16</v>
      </c>
      <c r="J1001" t="s">
        <v>1134</v>
      </c>
      <c r="K1001" t="s">
        <v>18</v>
      </c>
      <c r="L1001" t="str">
        <f t="shared" si="19"/>
        <v>Equal</v>
      </c>
    </row>
    <row r="1002" spans="1:12" x14ac:dyDescent="0.25">
      <c r="A1002" t="s">
        <v>12</v>
      </c>
      <c r="B1002" t="s">
        <v>1598</v>
      </c>
      <c r="C1002" t="s">
        <v>1599</v>
      </c>
      <c r="D1002" t="s">
        <v>15</v>
      </c>
      <c r="E1002">
        <v>835</v>
      </c>
      <c r="F1002">
        <v>6</v>
      </c>
      <c r="G1002">
        <v>6</v>
      </c>
      <c r="H1002">
        <v>6</v>
      </c>
      <c r="I1002" t="s">
        <v>16</v>
      </c>
      <c r="J1002" t="s">
        <v>1134</v>
      </c>
      <c r="K1002" t="s">
        <v>18</v>
      </c>
      <c r="L1002" t="str">
        <f t="shared" si="19"/>
        <v>Equal</v>
      </c>
    </row>
    <row r="1003" spans="1:12" x14ac:dyDescent="0.25">
      <c r="A1003" t="s">
        <v>12</v>
      </c>
      <c r="B1003">
        <v>1236047</v>
      </c>
      <c r="C1003" t="s">
        <v>1600</v>
      </c>
      <c r="D1003" t="s">
        <v>15</v>
      </c>
      <c r="E1003">
        <v>740</v>
      </c>
      <c r="F1003">
        <v>6</v>
      </c>
      <c r="G1003">
        <v>6</v>
      </c>
      <c r="H1003">
        <v>6</v>
      </c>
      <c r="I1003" t="s">
        <v>16</v>
      </c>
      <c r="J1003" t="s">
        <v>1134</v>
      </c>
      <c r="K1003" t="s">
        <v>18</v>
      </c>
      <c r="L1003" t="str">
        <f t="shared" si="19"/>
        <v>Equal</v>
      </c>
    </row>
    <row r="1004" spans="1:12" x14ac:dyDescent="0.25">
      <c r="A1004" t="s">
        <v>12</v>
      </c>
      <c r="B1004">
        <v>901070</v>
      </c>
      <c r="C1004" t="s">
        <v>1601</v>
      </c>
      <c r="D1004" t="s">
        <v>15</v>
      </c>
      <c r="E1004">
        <v>138</v>
      </c>
      <c r="F1004">
        <v>22</v>
      </c>
      <c r="G1004">
        <v>12</v>
      </c>
      <c r="H1004">
        <v>12</v>
      </c>
      <c r="I1004" t="s">
        <v>16</v>
      </c>
      <c r="J1004" t="s">
        <v>1134</v>
      </c>
      <c r="K1004" t="s">
        <v>18</v>
      </c>
      <c r="L1004" t="str">
        <f t="shared" si="19"/>
        <v>Baseline</v>
      </c>
    </row>
    <row r="1005" spans="1:12" x14ac:dyDescent="0.25">
      <c r="A1005" t="s">
        <v>12</v>
      </c>
      <c r="B1005">
        <v>651869</v>
      </c>
      <c r="C1005" t="s">
        <v>1602</v>
      </c>
      <c r="D1005" t="s">
        <v>15</v>
      </c>
      <c r="E1005">
        <v>601</v>
      </c>
      <c r="F1005">
        <v>22</v>
      </c>
      <c r="G1005">
        <v>20</v>
      </c>
      <c r="H1005">
        <v>20</v>
      </c>
      <c r="I1005" t="s">
        <v>16</v>
      </c>
      <c r="J1005" t="s">
        <v>1134</v>
      </c>
      <c r="K1005" t="s">
        <v>18</v>
      </c>
      <c r="L1005" t="str">
        <f t="shared" si="19"/>
        <v>Baseline</v>
      </c>
    </row>
    <row r="1006" spans="1:12" x14ac:dyDescent="0.25">
      <c r="A1006" t="s">
        <v>12</v>
      </c>
      <c r="B1006">
        <v>900396</v>
      </c>
      <c r="C1006" t="s">
        <v>1603</v>
      </c>
      <c r="D1006" t="s">
        <v>15</v>
      </c>
      <c r="E1006">
        <v>983</v>
      </c>
      <c r="F1006">
        <v>20</v>
      </c>
      <c r="G1006">
        <v>20</v>
      </c>
      <c r="H1006">
        <v>20</v>
      </c>
      <c r="I1006" t="s">
        <v>16</v>
      </c>
      <c r="J1006" t="s">
        <v>1134</v>
      </c>
      <c r="K1006" t="s">
        <v>18</v>
      </c>
      <c r="L1006" t="str">
        <f t="shared" si="19"/>
        <v>Equal</v>
      </c>
    </row>
    <row r="1007" spans="1:12" x14ac:dyDescent="0.25">
      <c r="A1007" t="s">
        <v>12</v>
      </c>
      <c r="B1007" t="s">
        <v>1604</v>
      </c>
      <c r="C1007" t="s">
        <v>47</v>
      </c>
      <c r="D1007" t="s">
        <v>15</v>
      </c>
      <c r="E1007">
        <v>277</v>
      </c>
      <c r="F1007">
        <v>6</v>
      </c>
      <c r="G1007">
        <v>6</v>
      </c>
      <c r="H1007">
        <v>6</v>
      </c>
      <c r="I1007" t="s">
        <v>16</v>
      </c>
      <c r="J1007" t="s">
        <v>36</v>
      </c>
      <c r="K1007" t="s">
        <v>21</v>
      </c>
      <c r="L1007" t="str">
        <f t="shared" si="19"/>
        <v>Equal</v>
      </c>
    </row>
    <row r="1008" spans="1:12" x14ac:dyDescent="0.25">
      <c r="A1008" t="s">
        <v>12</v>
      </c>
      <c r="B1008" t="s">
        <v>1605</v>
      </c>
      <c r="C1008" t="s">
        <v>47</v>
      </c>
      <c r="D1008" t="s">
        <v>15</v>
      </c>
      <c r="E1008">
        <v>1513</v>
      </c>
      <c r="F1008">
        <v>6</v>
      </c>
      <c r="G1008">
        <v>6</v>
      </c>
      <c r="H1008">
        <v>6</v>
      </c>
      <c r="I1008" t="s">
        <v>31</v>
      </c>
      <c r="J1008" t="s">
        <v>52</v>
      </c>
      <c r="K1008" t="s">
        <v>21</v>
      </c>
      <c r="L1008" t="str">
        <f t="shared" si="19"/>
        <v>Equal</v>
      </c>
    </row>
    <row r="1009" spans="1:12" x14ac:dyDescent="0.25">
      <c r="A1009" t="s">
        <v>12</v>
      </c>
      <c r="B1009" t="s">
        <v>1606</v>
      </c>
      <c r="C1009" t="s">
        <v>47</v>
      </c>
      <c r="D1009" t="s">
        <v>15</v>
      </c>
      <c r="E1009">
        <v>18</v>
      </c>
      <c r="F1009">
        <v>6</v>
      </c>
      <c r="G1009">
        <v>6</v>
      </c>
      <c r="H1009">
        <v>6</v>
      </c>
      <c r="I1009" t="s">
        <v>31</v>
      </c>
      <c r="J1009" t="s">
        <v>52</v>
      </c>
      <c r="K1009" t="s">
        <v>21</v>
      </c>
      <c r="L1009" t="str">
        <f t="shared" si="19"/>
        <v>Equal</v>
      </c>
    </row>
    <row r="1010" spans="1:12" x14ac:dyDescent="0.25">
      <c r="A1010" t="s">
        <v>12</v>
      </c>
      <c r="B1010" t="s">
        <v>1607</v>
      </c>
      <c r="C1010" t="s">
        <v>47</v>
      </c>
      <c r="D1010" t="s">
        <v>15</v>
      </c>
      <c r="E1010">
        <v>307</v>
      </c>
      <c r="F1010">
        <v>6</v>
      </c>
      <c r="G1010">
        <v>6</v>
      </c>
      <c r="H1010">
        <v>6</v>
      </c>
      <c r="I1010" t="s">
        <v>31</v>
      </c>
      <c r="J1010" t="s">
        <v>119</v>
      </c>
      <c r="K1010" t="s">
        <v>31</v>
      </c>
      <c r="L1010" t="str">
        <f t="shared" si="19"/>
        <v>Equal</v>
      </c>
    </row>
    <row r="1011" spans="1:12" x14ac:dyDescent="0.25">
      <c r="A1011" t="s">
        <v>12</v>
      </c>
      <c r="B1011" t="s">
        <v>1608</v>
      </c>
      <c r="C1011" t="s">
        <v>47</v>
      </c>
      <c r="D1011" t="s">
        <v>15</v>
      </c>
      <c r="E1011">
        <v>707</v>
      </c>
      <c r="F1011">
        <v>6</v>
      </c>
      <c r="G1011">
        <v>6</v>
      </c>
      <c r="H1011">
        <v>6</v>
      </c>
      <c r="I1011" t="s">
        <v>31</v>
      </c>
      <c r="J1011" t="s">
        <v>102</v>
      </c>
      <c r="K1011" t="s">
        <v>31</v>
      </c>
      <c r="L1011" t="str">
        <f t="shared" si="19"/>
        <v>Equal</v>
      </c>
    </row>
    <row r="1012" spans="1:12" x14ac:dyDescent="0.25">
      <c r="A1012" t="s">
        <v>12</v>
      </c>
      <c r="B1012">
        <v>633696</v>
      </c>
      <c r="C1012" t="s">
        <v>1609</v>
      </c>
      <c r="D1012" t="s">
        <v>15</v>
      </c>
      <c r="E1012">
        <v>137</v>
      </c>
      <c r="F1012">
        <v>22</v>
      </c>
      <c r="G1012">
        <v>22</v>
      </c>
      <c r="H1012">
        <v>22</v>
      </c>
      <c r="I1012" t="s">
        <v>16</v>
      </c>
      <c r="J1012" t="s">
        <v>1134</v>
      </c>
      <c r="K1012" t="s">
        <v>18</v>
      </c>
      <c r="L1012" t="str">
        <f t="shared" si="19"/>
        <v>Equal</v>
      </c>
    </row>
    <row r="1013" spans="1:12" x14ac:dyDescent="0.25">
      <c r="A1013" t="s">
        <v>12</v>
      </c>
      <c r="B1013" t="s">
        <v>1610</v>
      </c>
      <c r="C1013" t="s">
        <v>47</v>
      </c>
      <c r="D1013" t="s">
        <v>15</v>
      </c>
      <c r="E1013">
        <v>396</v>
      </c>
      <c r="F1013">
        <v>6</v>
      </c>
      <c r="G1013">
        <v>6</v>
      </c>
      <c r="H1013">
        <v>6</v>
      </c>
      <c r="I1013" t="s">
        <v>31</v>
      </c>
      <c r="J1013" t="s">
        <v>224</v>
      </c>
      <c r="K1013" t="s">
        <v>31</v>
      </c>
      <c r="L1013" t="str">
        <f t="shared" si="19"/>
        <v>Equal</v>
      </c>
    </row>
    <row r="1014" spans="1:12" x14ac:dyDescent="0.25">
      <c r="A1014" t="s">
        <v>12</v>
      </c>
      <c r="B1014" t="s">
        <v>1611</v>
      </c>
      <c r="C1014" t="s">
        <v>47</v>
      </c>
      <c r="D1014" t="s">
        <v>15</v>
      </c>
      <c r="E1014">
        <v>1383</v>
      </c>
      <c r="F1014">
        <v>48</v>
      </c>
      <c r="G1014">
        <v>6</v>
      </c>
      <c r="H1014">
        <v>6</v>
      </c>
      <c r="I1014" t="s">
        <v>31</v>
      </c>
      <c r="J1014" t="s">
        <v>119</v>
      </c>
      <c r="K1014" t="s">
        <v>31</v>
      </c>
      <c r="L1014" t="str">
        <f t="shared" si="19"/>
        <v>Baseline</v>
      </c>
    </row>
    <row r="1015" spans="1:12" x14ac:dyDescent="0.25">
      <c r="A1015" t="s">
        <v>12</v>
      </c>
      <c r="B1015" t="s">
        <v>1612</v>
      </c>
      <c r="C1015" t="s">
        <v>47</v>
      </c>
      <c r="D1015" t="s">
        <v>15</v>
      </c>
      <c r="E1015">
        <v>84</v>
      </c>
      <c r="F1015">
        <v>6</v>
      </c>
      <c r="G1015">
        <v>6</v>
      </c>
      <c r="H1015">
        <v>6</v>
      </c>
      <c r="I1015" t="s">
        <v>31</v>
      </c>
      <c r="J1015" t="s">
        <v>88</v>
      </c>
      <c r="K1015" t="s">
        <v>31</v>
      </c>
      <c r="L1015" t="str">
        <f t="shared" si="19"/>
        <v>Equal</v>
      </c>
    </row>
    <row r="1016" spans="1:12" x14ac:dyDescent="0.25">
      <c r="A1016" t="s">
        <v>12</v>
      </c>
      <c r="B1016" t="s">
        <v>1613</v>
      </c>
      <c r="C1016" t="s">
        <v>47</v>
      </c>
      <c r="D1016" t="s">
        <v>15</v>
      </c>
      <c r="E1016">
        <v>100</v>
      </c>
      <c r="F1016">
        <v>6</v>
      </c>
      <c r="G1016">
        <v>6</v>
      </c>
      <c r="H1016">
        <v>6</v>
      </c>
      <c r="I1016" t="s">
        <v>31</v>
      </c>
      <c r="J1016" t="s">
        <v>119</v>
      </c>
      <c r="K1016" t="s">
        <v>31</v>
      </c>
      <c r="L1016" t="str">
        <f t="shared" si="19"/>
        <v>Equal</v>
      </c>
    </row>
    <row r="1017" spans="1:12" x14ac:dyDescent="0.25">
      <c r="A1017" t="s">
        <v>12</v>
      </c>
      <c r="B1017" t="s">
        <v>1614</v>
      </c>
      <c r="C1017" t="s">
        <v>47</v>
      </c>
      <c r="D1017" t="s">
        <v>99</v>
      </c>
      <c r="E1017">
        <v>1224</v>
      </c>
      <c r="F1017">
        <v>149</v>
      </c>
      <c r="G1017">
        <v>6</v>
      </c>
      <c r="H1017">
        <v>6</v>
      </c>
      <c r="I1017" t="s">
        <v>31</v>
      </c>
      <c r="J1017" t="s">
        <v>88</v>
      </c>
      <c r="K1017" t="s">
        <v>31</v>
      </c>
      <c r="L1017" t="str">
        <f t="shared" si="19"/>
        <v>Baseline</v>
      </c>
    </row>
    <row r="1018" spans="1:12" x14ac:dyDescent="0.25">
      <c r="A1018" t="s">
        <v>12</v>
      </c>
      <c r="B1018" t="s">
        <v>1615</v>
      </c>
      <c r="C1018" t="s">
        <v>47</v>
      </c>
      <c r="D1018" t="s">
        <v>15</v>
      </c>
      <c r="E1018">
        <v>1278</v>
      </c>
      <c r="F1018">
        <v>6</v>
      </c>
      <c r="G1018">
        <v>6</v>
      </c>
      <c r="H1018">
        <v>6</v>
      </c>
      <c r="I1018" t="s">
        <v>31</v>
      </c>
      <c r="J1018" t="s">
        <v>119</v>
      </c>
      <c r="K1018" t="s">
        <v>31</v>
      </c>
      <c r="L1018" t="str">
        <f t="shared" si="19"/>
        <v>Equal</v>
      </c>
    </row>
    <row r="1019" spans="1:12" x14ac:dyDescent="0.25">
      <c r="A1019" t="s">
        <v>12</v>
      </c>
      <c r="B1019" t="s">
        <v>1616</v>
      </c>
      <c r="C1019" t="s">
        <v>47</v>
      </c>
      <c r="D1019" t="s">
        <v>15</v>
      </c>
      <c r="E1019">
        <v>649</v>
      </c>
      <c r="F1019">
        <v>6</v>
      </c>
      <c r="G1019">
        <v>6</v>
      </c>
      <c r="H1019">
        <v>6</v>
      </c>
      <c r="I1019" t="s">
        <v>29</v>
      </c>
      <c r="J1019" t="s">
        <v>71</v>
      </c>
      <c r="K1019" t="s">
        <v>29</v>
      </c>
      <c r="L1019" t="str">
        <f t="shared" si="19"/>
        <v>Equal</v>
      </c>
    </row>
    <row r="1020" spans="1:12" x14ac:dyDescent="0.25">
      <c r="A1020" t="s">
        <v>12</v>
      </c>
      <c r="B1020" t="s">
        <v>1617</v>
      </c>
      <c r="C1020" t="s">
        <v>47</v>
      </c>
      <c r="D1020" t="s">
        <v>15</v>
      </c>
      <c r="E1020">
        <v>327</v>
      </c>
      <c r="F1020">
        <v>6</v>
      </c>
      <c r="G1020">
        <v>6</v>
      </c>
      <c r="H1020">
        <v>6</v>
      </c>
      <c r="I1020" t="s">
        <v>29</v>
      </c>
      <c r="J1020" t="s">
        <v>747</v>
      </c>
      <c r="K1020" t="s">
        <v>29</v>
      </c>
      <c r="L1020" t="str">
        <f t="shared" si="19"/>
        <v>Equal</v>
      </c>
    </row>
    <row r="1021" spans="1:12" x14ac:dyDescent="0.25">
      <c r="A1021" t="s">
        <v>12</v>
      </c>
      <c r="B1021" t="s">
        <v>1618</v>
      </c>
      <c r="C1021" t="s">
        <v>47</v>
      </c>
      <c r="D1021" t="s">
        <v>15</v>
      </c>
      <c r="E1021">
        <v>1428</v>
      </c>
      <c r="F1021">
        <v>6</v>
      </c>
      <c r="G1021">
        <v>6</v>
      </c>
      <c r="H1021">
        <v>6</v>
      </c>
      <c r="I1021" t="s">
        <v>31</v>
      </c>
      <c r="J1021" t="s">
        <v>119</v>
      </c>
      <c r="K1021" t="s">
        <v>31</v>
      </c>
      <c r="L1021" t="str">
        <f t="shared" si="19"/>
        <v>Equal</v>
      </c>
    </row>
    <row r="1022" spans="1:12" x14ac:dyDescent="0.25">
      <c r="A1022" t="s">
        <v>12</v>
      </c>
      <c r="B1022" t="s">
        <v>1619</v>
      </c>
      <c r="C1022" t="s">
        <v>47</v>
      </c>
      <c r="D1022" t="s">
        <v>15</v>
      </c>
      <c r="E1022">
        <v>1408</v>
      </c>
      <c r="F1022">
        <v>6</v>
      </c>
      <c r="G1022">
        <v>6</v>
      </c>
      <c r="H1022">
        <v>6</v>
      </c>
      <c r="I1022" t="s">
        <v>31</v>
      </c>
      <c r="J1022" t="s">
        <v>119</v>
      </c>
      <c r="K1022" t="s">
        <v>31</v>
      </c>
      <c r="L1022" t="str">
        <f t="shared" si="19"/>
        <v>Equal</v>
      </c>
    </row>
    <row r="1023" spans="1:12" x14ac:dyDescent="0.25">
      <c r="A1023" t="s">
        <v>12</v>
      </c>
      <c r="B1023" t="s">
        <v>1620</v>
      </c>
      <c r="C1023" t="s">
        <v>47</v>
      </c>
      <c r="D1023" t="s">
        <v>15</v>
      </c>
      <c r="E1023">
        <v>1130</v>
      </c>
      <c r="F1023">
        <v>6</v>
      </c>
      <c r="G1023">
        <v>6</v>
      </c>
      <c r="H1023">
        <v>6</v>
      </c>
      <c r="I1023" t="s">
        <v>31</v>
      </c>
      <c r="J1023" t="s">
        <v>52</v>
      </c>
      <c r="K1023" t="s">
        <v>21</v>
      </c>
      <c r="L1023" t="str">
        <f t="shared" si="19"/>
        <v>Equal</v>
      </c>
    </row>
    <row r="1024" spans="1:12" x14ac:dyDescent="0.25">
      <c r="A1024" t="s">
        <v>12</v>
      </c>
      <c r="B1024" t="s">
        <v>1621</v>
      </c>
      <c r="C1024" t="s">
        <v>47</v>
      </c>
      <c r="D1024" t="s">
        <v>15</v>
      </c>
      <c r="E1024">
        <v>878</v>
      </c>
      <c r="F1024">
        <v>6</v>
      </c>
      <c r="G1024">
        <v>6</v>
      </c>
      <c r="H1024">
        <v>6</v>
      </c>
      <c r="I1024" t="s">
        <v>31</v>
      </c>
      <c r="J1024" t="s">
        <v>119</v>
      </c>
      <c r="K1024" t="s">
        <v>31</v>
      </c>
      <c r="L1024" t="str">
        <f t="shared" si="19"/>
        <v>Equal</v>
      </c>
    </row>
    <row r="1025" spans="1:12" x14ac:dyDescent="0.25">
      <c r="A1025" t="s">
        <v>12</v>
      </c>
      <c r="B1025" t="s">
        <v>1622</v>
      </c>
      <c r="C1025" t="s">
        <v>47</v>
      </c>
      <c r="D1025" t="s">
        <v>15</v>
      </c>
      <c r="E1025">
        <v>235</v>
      </c>
      <c r="F1025">
        <v>6</v>
      </c>
      <c r="G1025">
        <v>6</v>
      </c>
      <c r="H1025">
        <v>6</v>
      </c>
      <c r="I1025" t="s">
        <v>31</v>
      </c>
      <c r="J1025" t="s">
        <v>88</v>
      </c>
      <c r="K1025" t="s">
        <v>31</v>
      </c>
      <c r="L1025" t="str">
        <f t="shared" si="19"/>
        <v>Equal</v>
      </c>
    </row>
    <row r="1026" spans="1:12" x14ac:dyDescent="0.25">
      <c r="A1026" t="s">
        <v>12</v>
      </c>
      <c r="B1026" t="s">
        <v>1623</v>
      </c>
      <c r="C1026" t="s">
        <v>47</v>
      </c>
      <c r="D1026" t="s">
        <v>15</v>
      </c>
      <c r="E1026">
        <v>1568</v>
      </c>
      <c r="F1026">
        <v>6</v>
      </c>
      <c r="G1026">
        <v>6</v>
      </c>
      <c r="H1026">
        <v>6</v>
      </c>
      <c r="I1026" t="s">
        <v>31</v>
      </c>
      <c r="J1026" t="s">
        <v>119</v>
      </c>
      <c r="K1026" t="s">
        <v>31</v>
      </c>
      <c r="L1026" t="str">
        <f t="shared" ref="L1026:L1089" si="20">IF(F1026=G1026, "Equal", IF(F1026&gt;G1026, "Baseline", "Vessel"))</f>
        <v>Equal</v>
      </c>
    </row>
    <row r="1027" spans="1:12" x14ac:dyDescent="0.25">
      <c r="A1027" t="s">
        <v>12</v>
      </c>
      <c r="B1027" t="s">
        <v>1624</v>
      </c>
      <c r="C1027" t="s">
        <v>47</v>
      </c>
      <c r="D1027" t="s">
        <v>15</v>
      </c>
      <c r="E1027">
        <v>856</v>
      </c>
      <c r="F1027">
        <v>6</v>
      </c>
      <c r="G1027">
        <v>6</v>
      </c>
      <c r="H1027">
        <v>6</v>
      </c>
      <c r="I1027" t="s">
        <v>31</v>
      </c>
      <c r="J1027" t="s">
        <v>119</v>
      </c>
      <c r="K1027" t="s">
        <v>31</v>
      </c>
      <c r="L1027" t="str">
        <f t="shared" si="20"/>
        <v>Equal</v>
      </c>
    </row>
    <row r="1028" spans="1:12" x14ac:dyDescent="0.25">
      <c r="A1028" t="s">
        <v>12</v>
      </c>
      <c r="B1028" t="s">
        <v>1625</v>
      </c>
      <c r="C1028" t="s">
        <v>47</v>
      </c>
      <c r="D1028" t="s">
        <v>15</v>
      </c>
      <c r="E1028">
        <v>975</v>
      </c>
      <c r="F1028">
        <v>6</v>
      </c>
      <c r="G1028">
        <v>6</v>
      </c>
      <c r="H1028">
        <v>6</v>
      </c>
      <c r="I1028" t="s">
        <v>31</v>
      </c>
      <c r="J1028" t="s">
        <v>88</v>
      </c>
      <c r="K1028" t="s">
        <v>31</v>
      </c>
      <c r="L1028" t="str">
        <f t="shared" si="20"/>
        <v>Equal</v>
      </c>
    </row>
    <row r="1029" spans="1:12" x14ac:dyDescent="0.25">
      <c r="A1029" t="s">
        <v>12</v>
      </c>
      <c r="B1029" t="s">
        <v>1626</v>
      </c>
      <c r="C1029" t="s">
        <v>47</v>
      </c>
      <c r="D1029" t="s">
        <v>15</v>
      </c>
      <c r="E1029">
        <v>875</v>
      </c>
      <c r="F1029">
        <v>75</v>
      </c>
      <c r="G1029">
        <v>6</v>
      </c>
      <c r="H1029">
        <v>6</v>
      </c>
      <c r="I1029" t="s">
        <v>31</v>
      </c>
      <c r="J1029" t="s">
        <v>119</v>
      </c>
      <c r="K1029" t="s">
        <v>31</v>
      </c>
      <c r="L1029" t="str">
        <f t="shared" si="20"/>
        <v>Baseline</v>
      </c>
    </row>
    <row r="1030" spans="1:12" x14ac:dyDescent="0.25">
      <c r="A1030" t="s">
        <v>12</v>
      </c>
      <c r="B1030" t="s">
        <v>1627</v>
      </c>
      <c r="C1030" t="s">
        <v>47</v>
      </c>
      <c r="D1030" t="s">
        <v>15</v>
      </c>
      <c r="E1030">
        <v>699</v>
      </c>
      <c r="F1030">
        <v>6</v>
      </c>
      <c r="G1030">
        <v>6</v>
      </c>
      <c r="H1030">
        <v>6</v>
      </c>
      <c r="I1030" t="s">
        <v>31</v>
      </c>
      <c r="J1030" t="s">
        <v>119</v>
      </c>
      <c r="K1030" t="s">
        <v>31</v>
      </c>
      <c r="L1030" t="str">
        <f t="shared" si="20"/>
        <v>Equal</v>
      </c>
    </row>
    <row r="1031" spans="1:12" x14ac:dyDescent="0.25">
      <c r="A1031" t="s">
        <v>12</v>
      </c>
      <c r="B1031" t="s">
        <v>1628</v>
      </c>
      <c r="C1031" t="s">
        <v>47</v>
      </c>
      <c r="D1031" t="s">
        <v>15</v>
      </c>
      <c r="E1031">
        <v>1636</v>
      </c>
      <c r="F1031">
        <v>6</v>
      </c>
      <c r="G1031">
        <v>6</v>
      </c>
      <c r="H1031">
        <v>6</v>
      </c>
      <c r="I1031" t="s">
        <v>31</v>
      </c>
      <c r="J1031" t="s">
        <v>57</v>
      </c>
      <c r="K1031" t="s">
        <v>31</v>
      </c>
      <c r="L1031" t="str">
        <f t="shared" si="20"/>
        <v>Equal</v>
      </c>
    </row>
    <row r="1032" spans="1:12" x14ac:dyDescent="0.25">
      <c r="A1032" t="s">
        <v>12</v>
      </c>
      <c r="B1032" t="s">
        <v>1629</v>
      </c>
      <c r="C1032" t="s">
        <v>47</v>
      </c>
      <c r="D1032" t="s">
        <v>15</v>
      </c>
      <c r="E1032">
        <v>135</v>
      </c>
      <c r="F1032">
        <v>48</v>
      </c>
      <c r="G1032">
        <v>6</v>
      </c>
      <c r="H1032">
        <v>6</v>
      </c>
      <c r="I1032" t="s">
        <v>31</v>
      </c>
      <c r="J1032" t="s">
        <v>119</v>
      </c>
      <c r="K1032" t="s">
        <v>31</v>
      </c>
      <c r="L1032" t="str">
        <f t="shared" si="20"/>
        <v>Baseline</v>
      </c>
    </row>
    <row r="1033" spans="1:12" x14ac:dyDescent="0.25">
      <c r="A1033" t="s">
        <v>12</v>
      </c>
      <c r="B1033" t="s">
        <v>1630</v>
      </c>
      <c r="C1033" t="s">
        <v>47</v>
      </c>
      <c r="D1033" t="s">
        <v>15</v>
      </c>
      <c r="E1033">
        <v>422</v>
      </c>
      <c r="F1033">
        <v>17</v>
      </c>
      <c r="G1033">
        <v>6</v>
      </c>
      <c r="H1033">
        <v>6</v>
      </c>
      <c r="I1033" t="s">
        <v>31</v>
      </c>
      <c r="J1033" t="s">
        <v>119</v>
      </c>
      <c r="K1033" t="s">
        <v>31</v>
      </c>
      <c r="L1033" t="str">
        <f t="shared" si="20"/>
        <v>Baseline</v>
      </c>
    </row>
    <row r="1034" spans="1:12" x14ac:dyDescent="0.25">
      <c r="A1034" t="s">
        <v>12</v>
      </c>
      <c r="B1034" t="s">
        <v>1631</v>
      </c>
      <c r="C1034" t="s">
        <v>47</v>
      </c>
      <c r="D1034" t="s">
        <v>15</v>
      </c>
      <c r="E1034">
        <v>294</v>
      </c>
      <c r="F1034">
        <v>6</v>
      </c>
      <c r="G1034">
        <v>6</v>
      </c>
      <c r="H1034">
        <v>6</v>
      </c>
      <c r="I1034" t="s">
        <v>31</v>
      </c>
      <c r="J1034" t="s">
        <v>119</v>
      </c>
      <c r="K1034" t="s">
        <v>31</v>
      </c>
      <c r="L1034" t="str">
        <f t="shared" si="20"/>
        <v>Equal</v>
      </c>
    </row>
    <row r="1035" spans="1:12" x14ac:dyDescent="0.25">
      <c r="A1035" t="s">
        <v>12</v>
      </c>
      <c r="B1035" t="s">
        <v>1632</v>
      </c>
      <c r="C1035" t="s">
        <v>47</v>
      </c>
      <c r="D1035" t="s">
        <v>15</v>
      </c>
      <c r="E1035">
        <v>753</v>
      </c>
      <c r="F1035">
        <v>6</v>
      </c>
      <c r="G1035">
        <v>6</v>
      </c>
      <c r="H1035">
        <v>6</v>
      </c>
      <c r="I1035" t="s">
        <v>31</v>
      </c>
      <c r="J1035" t="s">
        <v>119</v>
      </c>
      <c r="K1035" t="s">
        <v>31</v>
      </c>
      <c r="L1035" t="str">
        <f t="shared" si="20"/>
        <v>Equal</v>
      </c>
    </row>
    <row r="1036" spans="1:12" x14ac:dyDescent="0.25">
      <c r="A1036" t="s">
        <v>12</v>
      </c>
      <c r="B1036">
        <v>1267601</v>
      </c>
      <c r="C1036" t="s">
        <v>1633</v>
      </c>
      <c r="D1036" t="s">
        <v>15</v>
      </c>
      <c r="E1036">
        <v>839</v>
      </c>
      <c r="F1036">
        <v>24</v>
      </c>
      <c r="G1036">
        <v>24</v>
      </c>
      <c r="H1036">
        <v>24</v>
      </c>
      <c r="I1036" t="s">
        <v>16</v>
      </c>
      <c r="J1036" t="s">
        <v>1134</v>
      </c>
      <c r="K1036" t="s">
        <v>18</v>
      </c>
      <c r="L1036" t="str">
        <f t="shared" si="20"/>
        <v>Equal</v>
      </c>
    </row>
    <row r="1037" spans="1:12" x14ac:dyDescent="0.25">
      <c r="A1037" t="s">
        <v>12</v>
      </c>
      <c r="B1037">
        <v>991807</v>
      </c>
      <c r="C1037" t="s">
        <v>1634</v>
      </c>
      <c r="D1037" t="s">
        <v>15</v>
      </c>
      <c r="E1037">
        <v>215</v>
      </c>
      <c r="F1037">
        <v>38</v>
      </c>
      <c r="G1037">
        <v>38</v>
      </c>
      <c r="H1037">
        <v>38</v>
      </c>
      <c r="I1037" t="s">
        <v>16</v>
      </c>
      <c r="J1037" t="s">
        <v>1134</v>
      </c>
      <c r="K1037" t="s">
        <v>18</v>
      </c>
      <c r="L1037" t="str">
        <f t="shared" si="20"/>
        <v>Equal</v>
      </c>
    </row>
    <row r="1038" spans="1:12" x14ac:dyDescent="0.25">
      <c r="A1038" t="s">
        <v>12</v>
      </c>
      <c r="B1038" t="s">
        <v>1635</v>
      </c>
      <c r="C1038" t="s">
        <v>47</v>
      </c>
      <c r="D1038" t="s">
        <v>15</v>
      </c>
      <c r="E1038">
        <v>189</v>
      </c>
      <c r="F1038">
        <v>6</v>
      </c>
      <c r="G1038">
        <v>6</v>
      </c>
      <c r="H1038">
        <v>6</v>
      </c>
      <c r="I1038" t="s">
        <v>16</v>
      </c>
      <c r="J1038" t="s">
        <v>20</v>
      </c>
      <c r="K1038" t="s">
        <v>21</v>
      </c>
      <c r="L1038" t="str">
        <f t="shared" si="20"/>
        <v>Equal</v>
      </c>
    </row>
    <row r="1039" spans="1:12" x14ac:dyDescent="0.25">
      <c r="A1039" t="s">
        <v>12</v>
      </c>
      <c r="B1039" t="s">
        <v>1636</v>
      </c>
      <c r="C1039" t="s">
        <v>47</v>
      </c>
      <c r="D1039" t="s">
        <v>15</v>
      </c>
      <c r="E1039">
        <v>667</v>
      </c>
      <c r="F1039">
        <v>6</v>
      </c>
      <c r="G1039">
        <v>6</v>
      </c>
      <c r="H1039">
        <v>6</v>
      </c>
      <c r="I1039" t="s">
        <v>16</v>
      </c>
      <c r="J1039" t="s">
        <v>20</v>
      </c>
      <c r="K1039" t="s">
        <v>21</v>
      </c>
      <c r="L1039" t="str">
        <f t="shared" si="20"/>
        <v>Equal</v>
      </c>
    </row>
    <row r="1040" spans="1:12" x14ac:dyDescent="0.25">
      <c r="A1040" t="s">
        <v>12</v>
      </c>
      <c r="B1040">
        <v>1245410</v>
      </c>
      <c r="C1040" t="s">
        <v>1637</v>
      </c>
      <c r="D1040" t="s">
        <v>15</v>
      </c>
      <c r="E1040">
        <v>1565</v>
      </c>
      <c r="F1040">
        <v>49</v>
      </c>
      <c r="G1040">
        <v>49</v>
      </c>
      <c r="H1040">
        <v>49</v>
      </c>
      <c r="I1040" t="s">
        <v>16</v>
      </c>
      <c r="J1040" t="s">
        <v>1134</v>
      </c>
      <c r="K1040" t="s">
        <v>18</v>
      </c>
      <c r="L1040" t="str">
        <f t="shared" si="20"/>
        <v>Equal</v>
      </c>
    </row>
    <row r="1041" spans="1:12" x14ac:dyDescent="0.25">
      <c r="A1041" t="s">
        <v>12</v>
      </c>
      <c r="B1041" t="s">
        <v>1638</v>
      </c>
      <c r="C1041" t="s">
        <v>47</v>
      </c>
      <c r="D1041" t="s">
        <v>15</v>
      </c>
      <c r="E1041">
        <v>779</v>
      </c>
      <c r="F1041">
        <v>6</v>
      </c>
      <c r="G1041">
        <v>6</v>
      </c>
      <c r="H1041">
        <v>6</v>
      </c>
      <c r="I1041" t="s">
        <v>29</v>
      </c>
      <c r="J1041" t="s">
        <v>45</v>
      </c>
      <c r="K1041" t="s">
        <v>29</v>
      </c>
      <c r="L1041" t="str">
        <f t="shared" si="20"/>
        <v>Equal</v>
      </c>
    </row>
    <row r="1042" spans="1:12" x14ac:dyDescent="0.25">
      <c r="A1042" t="s">
        <v>12</v>
      </c>
      <c r="B1042" t="s">
        <v>1639</v>
      </c>
      <c r="C1042" t="s">
        <v>47</v>
      </c>
      <c r="D1042" t="s">
        <v>15</v>
      </c>
      <c r="E1042">
        <v>134</v>
      </c>
      <c r="F1042">
        <v>6</v>
      </c>
      <c r="G1042">
        <v>6</v>
      </c>
      <c r="H1042">
        <v>6</v>
      </c>
      <c r="I1042" t="s">
        <v>31</v>
      </c>
      <c r="J1042" t="s">
        <v>224</v>
      </c>
      <c r="K1042" t="s">
        <v>31</v>
      </c>
      <c r="L1042" t="str">
        <f t="shared" si="20"/>
        <v>Equal</v>
      </c>
    </row>
    <row r="1043" spans="1:12" x14ac:dyDescent="0.25">
      <c r="A1043" t="s">
        <v>12</v>
      </c>
      <c r="B1043" t="s">
        <v>1640</v>
      </c>
      <c r="C1043" t="s">
        <v>47</v>
      </c>
      <c r="D1043" t="s">
        <v>15</v>
      </c>
      <c r="E1043">
        <v>1670</v>
      </c>
      <c r="F1043">
        <v>6</v>
      </c>
      <c r="G1043">
        <v>6</v>
      </c>
      <c r="H1043">
        <v>6</v>
      </c>
      <c r="I1043" t="s">
        <v>31</v>
      </c>
      <c r="J1043" t="s">
        <v>57</v>
      </c>
      <c r="K1043" t="s">
        <v>31</v>
      </c>
      <c r="L1043" t="str">
        <f t="shared" si="20"/>
        <v>Equal</v>
      </c>
    </row>
    <row r="1044" spans="1:12" x14ac:dyDescent="0.25">
      <c r="A1044" t="s">
        <v>12</v>
      </c>
      <c r="B1044" t="s">
        <v>1641</v>
      </c>
      <c r="C1044" t="s">
        <v>47</v>
      </c>
      <c r="D1044" t="s">
        <v>15</v>
      </c>
      <c r="E1044">
        <v>391</v>
      </c>
      <c r="F1044">
        <v>6</v>
      </c>
      <c r="G1044">
        <v>6</v>
      </c>
      <c r="H1044">
        <v>6</v>
      </c>
      <c r="I1044" t="s">
        <v>31</v>
      </c>
      <c r="J1044" t="s">
        <v>119</v>
      </c>
      <c r="K1044" t="s">
        <v>31</v>
      </c>
      <c r="L1044" t="str">
        <f t="shared" si="20"/>
        <v>Equal</v>
      </c>
    </row>
    <row r="1045" spans="1:12" x14ac:dyDescent="0.25">
      <c r="A1045" t="s">
        <v>12</v>
      </c>
      <c r="B1045" t="s">
        <v>1642</v>
      </c>
      <c r="C1045" t="s">
        <v>47</v>
      </c>
      <c r="D1045" t="s">
        <v>15</v>
      </c>
      <c r="E1045">
        <v>1280</v>
      </c>
      <c r="F1045">
        <v>6</v>
      </c>
      <c r="G1045">
        <v>6</v>
      </c>
      <c r="H1045">
        <v>6</v>
      </c>
      <c r="I1045" t="s">
        <v>31</v>
      </c>
      <c r="J1045" t="s">
        <v>119</v>
      </c>
      <c r="K1045" t="s">
        <v>31</v>
      </c>
      <c r="L1045" t="str">
        <f t="shared" si="20"/>
        <v>Equal</v>
      </c>
    </row>
    <row r="1046" spans="1:12" x14ac:dyDescent="0.25">
      <c r="A1046" t="s">
        <v>12</v>
      </c>
      <c r="B1046">
        <v>1228462</v>
      </c>
      <c r="C1046" t="s">
        <v>1643</v>
      </c>
      <c r="D1046" t="s">
        <v>15</v>
      </c>
      <c r="E1046">
        <v>1443</v>
      </c>
      <c r="F1046">
        <v>6</v>
      </c>
      <c r="G1046">
        <v>6</v>
      </c>
      <c r="H1046">
        <v>6</v>
      </c>
      <c r="I1046" t="s">
        <v>31</v>
      </c>
      <c r="J1046" t="s">
        <v>57</v>
      </c>
      <c r="K1046" t="s">
        <v>31</v>
      </c>
      <c r="L1046" t="str">
        <f t="shared" si="20"/>
        <v>Equal</v>
      </c>
    </row>
    <row r="1047" spans="1:12" x14ac:dyDescent="0.25">
      <c r="A1047" t="s">
        <v>12</v>
      </c>
      <c r="B1047">
        <v>1074981</v>
      </c>
      <c r="C1047" t="s">
        <v>1644</v>
      </c>
      <c r="D1047" t="s">
        <v>15</v>
      </c>
      <c r="E1047">
        <v>540</v>
      </c>
      <c r="F1047">
        <v>6</v>
      </c>
      <c r="G1047">
        <v>6</v>
      </c>
      <c r="H1047">
        <v>6</v>
      </c>
      <c r="I1047" t="s">
        <v>16</v>
      </c>
      <c r="J1047" t="s">
        <v>36</v>
      </c>
      <c r="K1047" t="s">
        <v>21</v>
      </c>
      <c r="L1047" t="str">
        <f t="shared" si="20"/>
        <v>Equal</v>
      </c>
    </row>
    <row r="1048" spans="1:12" x14ac:dyDescent="0.25">
      <c r="A1048" t="s">
        <v>12</v>
      </c>
      <c r="B1048">
        <v>939165</v>
      </c>
      <c r="C1048" t="s">
        <v>1645</v>
      </c>
      <c r="D1048" t="s">
        <v>15</v>
      </c>
      <c r="E1048">
        <v>1349</v>
      </c>
      <c r="F1048">
        <v>6</v>
      </c>
      <c r="G1048">
        <v>6</v>
      </c>
      <c r="H1048">
        <v>6</v>
      </c>
      <c r="I1048" t="s">
        <v>16</v>
      </c>
      <c r="J1048" t="s">
        <v>85</v>
      </c>
      <c r="K1048" t="s">
        <v>21</v>
      </c>
      <c r="L1048" t="str">
        <f t="shared" si="20"/>
        <v>Equal</v>
      </c>
    </row>
    <row r="1049" spans="1:12" x14ac:dyDescent="0.25">
      <c r="A1049" t="s">
        <v>12</v>
      </c>
      <c r="B1049">
        <v>547932</v>
      </c>
      <c r="C1049" t="s">
        <v>1646</v>
      </c>
      <c r="D1049" t="s">
        <v>15</v>
      </c>
      <c r="E1049">
        <v>1468</v>
      </c>
      <c r="F1049">
        <v>6</v>
      </c>
      <c r="G1049">
        <v>6</v>
      </c>
      <c r="H1049">
        <v>6</v>
      </c>
      <c r="I1049" t="s">
        <v>16</v>
      </c>
      <c r="J1049" t="s">
        <v>36</v>
      </c>
      <c r="K1049" t="s">
        <v>21</v>
      </c>
      <c r="L1049" t="str">
        <f t="shared" si="20"/>
        <v>Equal</v>
      </c>
    </row>
    <row r="1050" spans="1:12" x14ac:dyDescent="0.25">
      <c r="A1050" t="s">
        <v>12</v>
      </c>
      <c r="B1050">
        <v>1244876</v>
      </c>
      <c r="C1050" t="s">
        <v>1647</v>
      </c>
      <c r="D1050" t="s">
        <v>15</v>
      </c>
      <c r="E1050">
        <v>725</v>
      </c>
      <c r="F1050">
        <v>6</v>
      </c>
      <c r="G1050">
        <v>6</v>
      </c>
      <c r="H1050">
        <v>6</v>
      </c>
      <c r="I1050" t="s">
        <v>31</v>
      </c>
      <c r="J1050" t="s">
        <v>57</v>
      </c>
      <c r="K1050" t="s">
        <v>31</v>
      </c>
      <c r="L1050" t="str">
        <f t="shared" si="20"/>
        <v>Equal</v>
      </c>
    </row>
    <row r="1051" spans="1:12" x14ac:dyDescent="0.25">
      <c r="A1051" t="s">
        <v>12</v>
      </c>
      <c r="B1051">
        <v>1242680</v>
      </c>
      <c r="C1051" t="s">
        <v>1648</v>
      </c>
      <c r="D1051" t="s">
        <v>15</v>
      </c>
      <c r="E1051">
        <v>692</v>
      </c>
      <c r="F1051">
        <v>6</v>
      </c>
      <c r="G1051">
        <v>6</v>
      </c>
      <c r="H1051">
        <v>6</v>
      </c>
      <c r="I1051" t="s">
        <v>29</v>
      </c>
      <c r="J1051" t="s">
        <v>45</v>
      </c>
      <c r="K1051" t="s">
        <v>29</v>
      </c>
      <c r="L1051" t="str">
        <f t="shared" si="20"/>
        <v>Equal</v>
      </c>
    </row>
    <row r="1052" spans="1:12" x14ac:dyDescent="0.25">
      <c r="A1052" t="s">
        <v>12</v>
      </c>
      <c r="B1052">
        <v>629822</v>
      </c>
      <c r="C1052" t="s">
        <v>1649</v>
      </c>
      <c r="D1052" t="s">
        <v>15</v>
      </c>
      <c r="E1052">
        <v>761</v>
      </c>
      <c r="F1052">
        <v>6</v>
      </c>
      <c r="G1052">
        <v>6</v>
      </c>
      <c r="H1052">
        <v>6</v>
      </c>
      <c r="I1052" t="s">
        <v>31</v>
      </c>
      <c r="J1052" t="s">
        <v>119</v>
      </c>
      <c r="K1052" t="s">
        <v>31</v>
      </c>
      <c r="L1052" t="str">
        <f t="shared" si="20"/>
        <v>Equal</v>
      </c>
    </row>
    <row r="1053" spans="1:12" x14ac:dyDescent="0.25">
      <c r="A1053" t="s">
        <v>12</v>
      </c>
      <c r="B1053">
        <v>1024722</v>
      </c>
      <c r="C1053" t="s">
        <v>1650</v>
      </c>
      <c r="D1053" t="s">
        <v>15</v>
      </c>
      <c r="E1053">
        <v>1145</v>
      </c>
      <c r="F1053">
        <v>6</v>
      </c>
      <c r="G1053">
        <v>6</v>
      </c>
      <c r="H1053">
        <v>6</v>
      </c>
      <c r="I1053" t="s">
        <v>28</v>
      </c>
      <c r="J1053" t="s">
        <v>82</v>
      </c>
      <c r="K1053" t="s">
        <v>28</v>
      </c>
      <c r="L1053" t="str">
        <f t="shared" si="20"/>
        <v>Equal</v>
      </c>
    </row>
    <row r="1054" spans="1:12" x14ac:dyDescent="0.25">
      <c r="A1054" t="s">
        <v>12</v>
      </c>
      <c r="B1054">
        <v>1228507</v>
      </c>
      <c r="C1054" t="s">
        <v>1651</v>
      </c>
      <c r="D1054" t="s">
        <v>15</v>
      </c>
      <c r="E1054">
        <v>339</v>
      </c>
      <c r="F1054">
        <v>6</v>
      </c>
      <c r="G1054">
        <v>6</v>
      </c>
      <c r="H1054">
        <v>6</v>
      </c>
      <c r="I1054" t="s">
        <v>31</v>
      </c>
      <c r="J1054" t="s">
        <v>88</v>
      </c>
      <c r="K1054" t="s">
        <v>31</v>
      </c>
      <c r="L1054" t="str">
        <f t="shared" si="20"/>
        <v>Equal</v>
      </c>
    </row>
    <row r="1055" spans="1:12" x14ac:dyDescent="0.25">
      <c r="A1055" t="s">
        <v>12</v>
      </c>
      <c r="B1055" t="s">
        <v>1652</v>
      </c>
      <c r="C1055" t="s">
        <v>170</v>
      </c>
      <c r="D1055" t="s">
        <v>15</v>
      </c>
      <c r="E1055">
        <v>1516</v>
      </c>
      <c r="F1055">
        <v>6</v>
      </c>
      <c r="G1055">
        <v>6</v>
      </c>
      <c r="H1055">
        <v>6</v>
      </c>
      <c r="I1055" t="s">
        <v>16</v>
      </c>
      <c r="J1055" t="s">
        <v>1653</v>
      </c>
      <c r="K1055" t="s">
        <v>18</v>
      </c>
      <c r="L1055" t="str">
        <f t="shared" si="20"/>
        <v>Equal</v>
      </c>
    </row>
    <row r="1056" spans="1:12" x14ac:dyDescent="0.25">
      <c r="A1056" t="s">
        <v>12</v>
      </c>
      <c r="B1056" t="s">
        <v>1654</v>
      </c>
      <c r="C1056" t="s">
        <v>1655</v>
      </c>
      <c r="D1056" t="s">
        <v>15</v>
      </c>
      <c r="E1056">
        <v>165</v>
      </c>
      <c r="F1056">
        <v>6</v>
      </c>
      <c r="G1056">
        <v>6</v>
      </c>
      <c r="H1056">
        <v>6</v>
      </c>
      <c r="I1056" t="s">
        <v>16</v>
      </c>
      <c r="J1056" t="s">
        <v>1653</v>
      </c>
      <c r="K1056" t="s">
        <v>18</v>
      </c>
      <c r="L1056" t="str">
        <f t="shared" si="20"/>
        <v>Equal</v>
      </c>
    </row>
    <row r="1057" spans="1:12" x14ac:dyDescent="0.25">
      <c r="A1057" t="s">
        <v>12</v>
      </c>
      <c r="B1057">
        <v>600708</v>
      </c>
      <c r="C1057" t="s">
        <v>1656</v>
      </c>
      <c r="D1057" t="s">
        <v>15</v>
      </c>
      <c r="E1057">
        <v>1264</v>
      </c>
      <c r="F1057">
        <v>6</v>
      </c>
      <c r="G1057">
        <v>6</v>
      </c>
      <c r="H1057">
        <v>6</v>
      </c>
      <c r="I1057" t="s">
        <v>16</v>
      </c>
      <c r="J1057" t="s">
        <v>1653</v>
      </c>
      <c r="K1057" t="s">
        <v>18</v>
      </c>
      <c r="L1057" t="str">
        <f t="shared" si="20"/>
        <v>Equal</v>
      </c>
    </row>
    <row r="1058" spans="1:12" x14ac:dyDescent="0.25">
      <c r="A1058" t="s">
        <v>12</v>
      </c>
      <c r="B1058" t="s">
        <v>1657</v>
      </c>
      <c r="C1058" t="s">
        <v>1658</v>
      </c>
      <c r="D1058" t="s">
        <v>15</v>
      </c>
      <c r="E1058">
        <v>731</v>
      </c>
      <c r="F1058">
        <v>6</v>
      </c>
      <c r="G1058">
        <v>6</v>
      </c>
      <c r="H1058">
        <v>6</v>
      </c>
      <c r="I1058" t="s">
        <v>16</v>
      </c>
      <c r="J1058" t="s">
        <v>1653</v>
      </c>
      <c r="K1058" t="s">
        <v>18</v>
      </c>
      <c r="L1058" t="str">
        <f t="shared" si="20"/>
        <v>Equal</v>
      </c>
    </row>
    <row r="1059" spans="1:12" x14ac:dyDescent="0.25">
      <c r="A1059" t="s">
        <v>12</v>
      </c>
      <c r="B1059">
        <v>983739</v>
      </c>
      <c r="C1059" t="s">
        <v>1659</v>
      </c>
      <c r="D1059" t="s">
        <v>99</v>
      </c>
      <c r="E1059">
        <v>1691</v>
      </c>
      <c r="F1059">
        <v>6</v>
      </c>
      <c r="G1059">
        <v>6</v>
      </c>
      <c r="H1059">
        <v>6</v>
      </c>
      <c r="I1059" t="s">
        <v>31</v>
      </c>
      <c r="J1059" t="s">
        <v>388</v>
      </c>
      <c r="K1059" t="s">
        <v>31</v>
      </c>
      <c r="L1059" t="str">
        <f t="shared" si="20"/>
        <v>Equal</v>
      </c>
    </row>
    <row r="1060" spans="1:12" x14ac:dyDescent="0.25">
      <c r="A1060" t="s">
        <v>12</v>
      </c>
      <c r="B1060">
        <v>593210</v>
      </c>
      <c r="C1060" t="s">
        <v>1660</v>
      </c>
      <c r="D1060" t="s">
        <v>15</v>
      </c>
      <c r="E1060">
        <v>1603</v>
      </c>
      <c r="F1060">
        <v>6</v>
      </c>
      <c r="G1060">
        <v>6</v>
      </c>
      <c r="H1060">
        <v>6</v>
      </c>
      <c r="I1060" t="s">
        <v>31</v>
      </c>
      <c r="J1060" t="s">
        <v>102</v>
      </c>
      <c r="K1060" t="s">
        <v>31</v>
      </c>
      <c r="L1060" t="str">
        <f t="shared" si="20"/>
        <v>Equal</v>
      </c>
    </row>
    <row r="1061" spans="1:12" x14ac:dyDescent="0.25">
      <c r="A1061" t="s">
        <v>12</v>
      </c>
      <c r="B1061" t="s">
        <v>1661</v>
      </c>
      <c r="C1061" t="s">
        <v>1662</v>
      </c>
      <c r="D1061" t="s">
        <v>15</v>
      </c>
      <c r="E1061">
        <v>867</v>
      </c>
      <c r="F1061">
        <v>6</v>
      </c>
      <c r="G1061">
        <v>6</v>
      </c>
      <c r="H1061">
        <v>6</v>
      </c>
      <c r="I1061" t="s">
        <v>30</v>
      </c>
      <c r="J1061" t="s">
        <v>78</v>
      </c>
      <c r="K1061" t="s">
        <v>30</v>
      </c>
      <c r="L1061" t="str">
        <f t="shared" si="20"/>
        <v>Equal</v>
      </c>
    </row>
    <row r="1062" spans="1:12" x14ac:dyDescent="0.25">
      <c r="A1062" t="s">
        <v>12</v>
      </c>
      <c r="B1062">
        <v>527199</v>
      </c>
      <c r="C1062" t="s">
        <v>1663</v>
      </c>
      <c r="D1062" t="s">
        <v>15</v>
      </c>
      <c r="E1062">
        <v>8</v>
      </c>
      <c r="F1062">
        <v>6</v>
      </c>
      <c r="G1062">
        <v>6</v>
      </c>
      <c r="H1062">
        <v>6</v>
      </c>
      <c r="I1062" t="s">
        <v>28</v>
      </c>
      <c r="J1062" t="s">
        <v>82</v>
      </c>
      <c r="K1062" t="s">
        <v>28</v>
      </c>
      <c r="L1062" t="str">
        <f t="shared" si="20"/>
        <v>Equal</v>
      </c>
    </row>
    <row r="1063" spans="1:12" x14ac:dyDescent="0.25">
      <c r="A1063" t="s">
        <v>12</v>
      </c>
      <c r="B1063">
        <v>953987</v>
      </c>
      <c r="C1063" t="s">
        <v>1664</v>
      </c>
      <c r="D1063" t="s">
        <v>15</v>
      </c>
      <c r="E1063">
        <v>1655</v>
      </c>
      <c r="F1063">
        <v>6</v>
      </c>
      <c r="G1063">
        <v>6</v>
      </c>
      <c r="H1063">
        <v>6</v>
      </c>
      <c r="I1063" t="s">
        <v>16</v>
      </c>
      <c r="J1063" t="s">
        <v>25</v>
      </c>
      <c r="K1063" t="s">
        <v>26</v>
      </c>
      <c r="L1063" t="str">
        <f t="shared" si="20"/>
        <v>Equal</v>
      </c>
    </row>
    <row r="1064" spans="1:12" x14ac:dyDescent="0.25">
      <c r="A1064" t="s">
        <v>12</v>
      </c>
      <c r="B1064" t="s">
        <v>1665</v>
      </c>
      <c r="C1064" t="s">
        <v>1666</v>
      </c>
      <c r="D1064" t="s">
        <v>15</v>
      </c>
      <c r="E1064">
        <v>824</v>
      </c>
      <c r="F1064">
        <v>6</v>
      </c>
      <c r="G1064">
        <v>6</v>
      </c>
      <c r="H1064">
        <v>6</v>
      </c>
      <c r="I1064" t="s">
        <v>31</v>
      </c>
      <c r="J1064" t="s">
        <v>224</v>
      </c>
      <c r="K1064" t="s">
        <v>31</v>
      </c>
      <c r="L1064" t="str">
        <f t="shared" si="20"/>
        <v>Equal</v>
      </c>
    </row>
    <row r="1065" spans="1:12" x14ac:dyDescent="0.25">
      <c r="A1065" t="s">
        <v>12</v>
      </c>
      <c r="B1065">
        <v>1253857</v>
      </c>
      <c r="C1065" t="s">
        <v>1667</v>
      </c>
      <c r="D1065" t="s">
        <v>15</v>
      </c>
      <c r="E1065">
        <v>730</v>
      </c>
      <c r="F1065">
        <v>6</v>
      </c>
      <c r="G1065">
        <v>6</v>
      </c>
      <c r="H1065">
        <v>6</v>
      </c>
      <c r="I1065" t="s">
        <v>29</v>
      </c>
      <c r="J1065" t="s">
        <v>45</v>
      </c>
      <c r="K1065" t="s">
        <v>29</v>
      </c>
      <c r="L1065" t="str">
        <f t="shared" si="20"/>
        <v>Equal</v>
      </c>
    </row>
    <row r="1066" spans="1:12" x14ac:dyDescent="0.25">
      <c r="A1066" t="s">
        <v>12</v>
      </c>
      <c r="B1066">
        <v>1023971</v>
      </c>
      <c r="C1066" t="s">
        <v>1668</v>
      </c>
      <c r="D1066" t="s">
        <v>15</v>
      </c>
      <c r="E1066">
        <v>831</v>
      </c>
      <c r="F1066">
        <v>6</v>
      </c>
      <c r="G1066">
        <v>6</v>
      </c>
      <c r="H1066">
        <v>6</v>
      </c>
      <c r="I1066" t="s">
        <v>28</v>
      </c>
      <c r="J1066" t="s">
        <v>82</v>
      </c>
      <c r="K1066" t="s">
        <v>28</v>
      </c>
      <c r="L1066" t="str">
        <f t="shared" si="20"/>
        <v>Equal</v>
      </c>
    </row>
    <row r="1067" spans="1:12" x14ac:dyDescent="0.25">
      <c r="A1067" t="s">
        <v>12</v>
      </c>
      <c r="B1067" t="s">
        <v>1669</v>
      </c>
      <c r="C1067" t="s">
        <v>1670</v>
      </c>
      <c r="D1067" t="s">
        <v>15</v>
      </c>
      <c r="E1067">
        <v>1556</v>
      </c>
      <c r="F1067">
        <v>6</v>
      </c>
      <c r="G1067">
        <v>6</v>
      </c>
      <c r="H1067">
        <v>6</v>
      </c>
      <c r="I1067" t="s">
        <v>16</v>
      </c>
      <c r="J1067" t="s">
        <v>1653</v>
      </c>
      <c r="K1067" t="s">
        <v>18</v>
      </c>
      <c r="L1067" t="str">
        <f t="shared" si="20"/>
        <v>Equal</v>
      </c>
    </row>
    <row r="1068" spans="1:12" x14ac:dyDescent="0.25">
      <c r="A1068" t="s">
        <v>12</v>
      </c>
      <c r="B1068" t="s">
        <v>1671</v>
      </c>
      <c r="C1068" t="s">
        <v>1672</v>
      </c>
      <c r="D1068" t="s">
        <v>15</v>
      </c>
      <c r="E1068">
        <v>240</v>
      </c>
      <c r="F1068">
        <v>6</v>
      </c>
      <c r="G1068">
        <v>6</v>
      </c>
      <c r="H1068">
        <v>6</v>
      </c>
      <c r="I1068" t="s">
        <v>16</v>
      </c>
      <c r="J1068" t="s">
        <v>25</v>
      </c>
      <c r="K1068" t="s">
        <v>26</v>
      </c>
      <c r="L1068" t="str">
        <f t="shared" si="20"/>
        <v>Equal</v>
      </c>
    </row>
    <row r="1069" spans="1:12" x14ac:dyDescent="0.25">
      <c r="A1069" t="s">
        <v>12</v>
      </c>
      <c r="B1069" t="s">
        <v>1673</v>
      </c>
      <c r="C1069" t="s">
        <v>1674</v>
      </c>
      <c r="D1069" t="s">
        <v>15</v>
      </c>
      <c r="E1069">
        <v>578</v>
      </c>
      <c r="F1069">
        <v>6</v>
      </c>
      <c r="G1069">
        <v>6</v>
      </c>
      <c r="H1069">
        <v>6</v>
      </c>
      <c r="I1069" t="s">
        <v>16</v>
      </c>
      <c r="J1069" t="s">
        <v>1653</v>
      </c>
      <c r="K1069" t="s">
        <v>18</v>
      </c>
      <c r="L1069" t="str">
        <f t="shared" si="20"/>
        <v>Equal</v>
      </c>
    </row>
    <row r="1070" spans="1:12" x14ac:dyDescent="0.25">
      <c r="A1070" t="s">
        <v>12</v>
      </c>
      <c r="B1070">
        <v>1051504</v>
      </c>
      <c r="C1070" t="s">
        <v>1675</v>
      </c>
      <c r="D1070" t="s">
        <v>15</v>
      </c>
      <c r="E1070">
        <v>511</v>
      </c>
      <c r="F1070">
        <v>6</v>
      </c>
      <c r="G1070">
        <v>6</v>
      </c>
      <c r="H1070">
        <v>6</v>
      </c>
      <c r="I1070" t="s">
        <v>16</v>
      </c>
      <c r="J1070" t="s">
        <v>1653</v>
      </c>
      <c r="K1070" t="s">
        <v>18</v>
      </c>
      <c r="L1070" t="str">
        <f t="shared" si="20"/>
        <v>Equal</v>
      </c>
    </row>
    <row r="1071" spans="1:12" x14ac:dyDescent="0.25">
      <c r="A1071" t="s">
        <v>12</v>
      </c>
      <c r="B1071" t="s">
        <v>1676</v>
      </c>
      <c r="C1071" t="s">
        <v>1677</v>
      </c>
      <c r="D1071" t="s">
        <v>15</v>
      </c>
      <c r="E1071">
        <v>763</v>
      </c>
      <c r="F1071">
        <v>6</v>
      </c>
      <c r="G1071">
        <v>6</v>
      </c>
      <c r="H1071">
        <v>6</v>
      </c>
      <c r="I1071" t="s">
        <v>16</v>
      </c>
      <c r="J1071" t="s">
        <v>1653</v>
      </c>
      <c r="K1071" t="s">
        <v>18</v>
      </c>
      <c r="L1071" t="str">
        <f t="shared" si="20"/>
        <v>Equal</v>
      </c>
    </row>
    <row r="1072" spans="1:12" x14ac:dyDescent="0.25">
      <c r="A1072" t="s">
        <v>12</v>
      </c>
      <c r="B1072" t="s">
        <v>1678</v>
      </c>
      <c r="C1072" t="s">
        <v>1679</v>
      </c>
      <c r="D1072" t="s">
        <v>15</v>
      </c>
      <c r="E1072">
        <v>148</v>
      </c>
      <c r="F1072">
        <v>6</v>
      </c>
      <c r="G1072">
        <v>6</v>
      </c>
      <c r="H1072">
        <v>6</v>
      </c>
      <c r="I1072" t="s">
        <v>16</v>
      </c>
      <c r="J1072" t="s">
        <v>1653</v>
      </c>
      <c r="K1072" t="s">
        <v>18</v>
      </c>
      <c r="L1072" t="str">
        <f t="shared" si="20"/>
        <v>Equal</v>
      </c>
    </row>
    <row r="1073" spans="1:12" x14ac:dyDescent="0.25">
      <c r="A1073" t="s">
        <v>12</v>
      </c>
      <c r="B1073">
        <v>559190</v>
      </c>
      <c r="C1073" t="s">
        <v>1680</v>
      </c>
      <c r="D1073" t="s">
        <v>15</v>
      </c>
      <c r="E1073">
        <v>527</v>
      </c>
      <c r="F1073">
        <v>6</v>
      </c>
      <c r="G1073">
        <v>6</v>
      </c>
      <c r="H1073">
        <v>6</v>
      </c>
      <c r="I1073" t="s">
        <v>31</v>
      </c>
      <c r="J1073" t="s">
        <v>88</v>
      </c>
      <c r="K1073" t="s">
        <v>31</v>
      </c>
      <c r="L1073" t="str">
        <f t="shared" si="20"/>
        <v>Equal</v>
      </c>
    </row>
    <row r="1074" spans="1:12" x14ac:dyDescent="0.25">
      <c r="A1074" t="s">
        <v>12</v>
      </c>
      <c r="B1074">
        <v>1205460</v>
      </c>
      <c r="C1074" t="s">
        <v>1681</v>
      </c>
      <c r="D1074" t="s">
        <v>15</v>
      </c>
      <c r="E1074">
        <v>125</v>
      </c>
      <c r="F1074">
        <v>6</v>
      </c>
      <c r="G1074">
        <v>6</v>
      </c>
      <c r="H1074">
        <v>6</v>
      </c>
      <c r="I1074" t="s">
        <v>16</v>
      </c>
      <c r="J1074" t="s">
        <v>20</v>
      </c>
      <c r="K1074" t="s">
        <v>21</v>
      </c>
      <c r="L1074" t="str">
        <f t="shared" si="20"/>
        <v>Equal</v>
      </c>
    </row>
    <row r="1075" spans="1:12" x14ac:dyDescent="0.25">
      <c r="A1075" t="s">
        <v>12</v>
      </c>
      <c r="B1075">
        <v>1052435</v>
      </c>
      <c r="C1075" t="s">
        <v>1682</v>
      </c>
      <c r="D1075" t="s">
        <v>15</v>
      </c>
      <c r="E1075">
        <v>435</v>
      </c>
      <c r="F1075">
        <v>6</v>
      </c>
      <c r="G1075">
        <v>6</v>
      </c>
      <c r="H1075">
        <v>6</v>
      </c>
      <c r="I1075" t="s">
        <v>31</v>
      </c>
      <c r="J1075" t="s">
        <v>516</v>
      </c>
      <c r="K1075" t="s">
        <v>31</v>
      </c>
      <c r="L1075" t="str">
        <f t="shared" si="20"/>
        <v>Equal</v>
      </c>
    </row>
    <row r="1076" spans="1:12" x14ac:dyDescent="0.25">
      <c r="A1076" t="s">
        <v>12</v>
      </c>
      <c r="B1076" t="s">
        <v>1683</v>
      </c>
      <c r="C1076" t="s">
        <v>1684</v>
      </c>
      <c r="D1076" t="s">
        <v>15</v>
      </c>
      <c r="E1076">
        <v>52</v>
      </c>
      <c r="F1076">
        <v>6</v>
      </c>
      <c r="G1076">
        <v>6</v>
      </c>
      <c r="H1076">
        <v>6</v>
      </c>
      <c r="I1076" t="s">
        <v>29</v>
      </c>
      <c r="J1076" t="s">
        <v>71</v>
      </c>
      <c r="K1076" t="s">
        <v>29</v>
      </c>
      <c r="L1076" t="str">
        <f t="shared" si="20"/>
        <v>Equal</v>
      </c>
    </row>
    <row r="1077" spans="1:12" x14ac:dyDescent="0.25">
      <c r="A1077" t="s">
        <v>12</v>
      </c>
      <c r="B1077">
        <v>619806</v>
      </c>
      <c r="C1077" t="s">
        <v>1685</v>
      </c>
      <c r="D1077" t="s">
        <v>15</v>
      </c>
      <c r="E1077">
        <v>758</v>
      </c>
      <c r="F1077">
        <v>6</v>
      </c>
      <c r="G1077">
        <v>6</v>
      </c>
      <c r="H1077">
        <v>6</v>
      </c>
      <c r="I1077" t="s">
        <v>16</v>
      </c>
      <c r="J1077" t="s">
        <v>25</v>
      </c>
      <c r="K1077" t="s">
        <v>26</v>
      </c>
      <c r="L1077" t="str">
        <f t="shared" si="20"/>
        <v>Equal</v>
      </c>
    </row>
    <row r="1078" spans="1:12" x14ac:dyDescent="0.25">
      <c r="A1078" t="s">
        <v>12</v>
      </c>
      <c r="B1078">
        <v>1110732</v>
      </c>
      <c r="C1078" t="s">
        <v>1686</v>
      </c>
      <c r="D1078" t="s">
        <v>15</v>
      </c>
      <c r="E1078">
        <v>112</v>
      </c>
      <c r="F1078">
        <v>6</v>
      </c>
      <c r="G1078">
        <v>6</v>
      </c>
      <c r="H1078">
        <v>6</v>
      </c>
      <c r="I1078" t="s">
        <v>28</v>
      </c>
      <c r="J1078" t="s">
        <v>82</v>
      </c>
      <c r="K1078" t="s">
        <v>28</v>
      </c>
      <c r="L1078" t="str">
        <f t="shared" si="20"/>
        <v>Equal</v>
      </c>
    </row>
    <row r="1079" spans="1:12" x14ac:dyDescent="0.25">
      <c r="A1079" t="s">
        <v>12</v>
      </c>
      <c r="B1079">
        <v>587849</v>
      </c>
      <c r="C1079" t="s">
        <v>1687</v>
      </c>
      <c r="D1079" t="s">
        <v>15</v>
      </c>
      <c r="E1079">
        <v>1379</v>
      </c>
      <c r="F1079">
        <v>6</v>
      </c>
      <c r="G1079">
        <v>6</v>
      </c>
      <c r="H1079">
        <v>6</v>
      </c>
      <c r="I1079" t="s">
        <v>16</v>
      </c>
      <c r="J1079" t="s">
        <v>1653</v>
      </c>
      <c r="K1079" t="s">
        <v>18</v>
      </c>
      <c r="L1079" t="str">
        <f t="shared" si="20"/>
        <v>Equal</v>
      </c>
    </row>
    <row r="1080" spans="1:12" x14ac:dyDescent="0.25">
      <c r="A1080" t="s">
        <v>12</v>
      </c>
      <c r="B1080">
        <v>1261425</v>
      </c>
      <c r="C1080" t="s">
        <v>1688</v>
      </c>
      <c r="D1080" t="s">
        <v>15</v>
      </c>
      <c r="E1080">
        <v>69</v>
      </c>
      <c r="F1080">
        <v>6</v>
      </c>
      <c r="G1080">
        <v>6</v>
      </c>
      <c r="H1080">
        <v>6</v>
      </c>
      <c r="I1080" t="s">
        <v>16</v>
      </c>
      <c r="J1080" t="s">
        <v>1653</v>
      </c>
      <c r="K1080" t="s">
        <v>18</v>
      </c>
      <c r="L1080" t="str">
        <f t="shared" si="20"/>
        <v>Equal</v>
      </c>
    </row>
    <row r="1081" spans="1:12" x14ac:dyDescent="0.25">
      <c r="A1081" t="s">
        <v>12</v>
      </c>
      <c r="B1081" t="s">
        <v>1689</v>
      </c>
      <c r="C1081" t="s">
        <v>1690</v>
      </c>
      <c r="D1081" t="s">
        <v>15</v>
      </c>
      <c r="E1081">
        <v>91</v>
      </c>
      <c r="F1081">
        <v>6</v>
      </c>
      <c r="G1081">
        <v>6</v>
      </c>
      <c r="H1081">
        <v>6</v>
      </c>
      <c r="I1081" t="s">
        <v>16</v>
      </c>
      <c r="J1081" t="s">
        <v>85</v>
      </c>
      <c r="K1081" t="s">
        <v>21</v>
      </c>
      <c r="L1081" t="str">
        <f t="shared" si="20"/>
        <v>Equal</v>
      </c>
    </row>
    <row r="1082" spans="1:12" x14ac:dyDescent="0.25">
      <c r="A1082" t="s">
        <v>12</v>
      </c>
      <c r="B1082">
        <v>1256481</v>
      </c>
      <c r="C1082" t="s">
        <v>1691</v>
      </c>
      <c r="D1082" t="s">
        <v>15</v>
      </c>
      <c r="E1082">
        <v>618</v>
      </c>
      <c r="F1082">
        <v>6</v>
      </c>
      <c r="G1082">
        <v>6</v>
      </c>
      <c r="H1082">
        <v>6</v>
      </c>
      <c r="I1082" t="s">
        <v>29</v>
      </c>
      <c r="J1082" t="s">
        <v>45</v>
      </c>
      <c r="K1082" t="s">
        <v>29</v>
      </c>
      <c r="L1082" t="str">
        <f t="shared" si="20"/>
        <v>Equal</v>
      </c>
    </row>
    <row r="1083" spans="1:12" x14ac:dyDescent="0.25">
      <c r="A1083" t="s">
        <v>12</v>
      </c>
      <c r="B1083" t="s">
        <v>1692</v>
      </c>
      <c r="C1083" t="s">
        <v>1693</v>
      </c>
      <c r="D1083" t="s">
        <v>15</v>
      </c>
      <c r="E1083">
        <v>143</v>
      </c>
      <c r="F1083">
        <v>6</v>
      </c>
      <c r="G1083">
        <v>8</v>
      </c>
      <c r="H1083">
        <v>6</v>
      </c>
      <c r="I1083" t="s">
        <v>16</v>
      </c>
      <c r="J1083" t="s">
        <v>20</v>
      </c>
      <c r="K1083" t="s">
        <v>21</v>
      </c>
      <c r="L1083" t="str">
        <f t="shared" si="20"/>
        <v>Vessel</v>
      </c>
    </row>
    <row r="1084" spans="1:12" x14ac:dyDescent="0.25">
      <c r="A1084" t="s">
        <v>12</v>
      </c>
      <c r="B1084">
        <v>642332</v>
      </c>
      <c r="C1084" t="s">
        <v>1694</v>
      </c>
      <c r="D1084" t="s">
        <v>15</v>
      </c>
      <c r="E1084">
        <v>425</v>
      </c>
      <c r="F1084">
        <v>12</v>
      </c>
      <c r="G1084">
        <v>10</v>
      </c>
      <c r="H1084">
        <v>10</v>
      </c>
      <c r="I1084" t="s">
        <v>16</v>
      </c>
      <c r="J1084" t="s">
        <v>36</v>
      </c>
      <c r="K1084" t="s">
        <v>21</v>
      </c>
      <c r="L1084" t="str">
        <f t="shared" si="20"/>
        <v>Baseline</v>
      </c>
    </row>
    <row r="1085" spans="1:12" x14ac:dyDescent="0.25">
      <c r="A1085" t="s">
        <v>12</v>
      </c>
      <c r="B1085" t="s">
        <v>1695</v>
      </c>
      <c r="C1085" t="s">
        <v>1696</v>
      </c>
      <c r="D1085" t="s">
        <v>15</v>
      </c>
      <c r="E1085">
        <v>1502</v>
      </c>
      <c r="F1085">
        <v>6</v>
      </c>
      <c r="G1085">
        <v>6</v>
      </c>
      <c r="H1085">
        <v>6</v>
      </c>
      <c r="I1085" t="s">
        <v>16</v>
      </c>
      <c r="J1085" t="s">
        <v>1653</v>
      </c>
      <c r="K1085" t="s">
        <v>18</v>
      </c>
      <c r="L1085" t="str">
        <f t="shared" si="20"/>
        <v>Equal</v>
      </c>
    </row>
    <row r="1086" spans="1:12" x14ac:dyDescent="0.25">
      <c r="A1086" t="s">
        <v>12</v>
      </c>
      <c r="B1086" t="s">
        <v>1697</v>
      </c>
      <c r="C1086" t="s">
        <v>1698</v>
      </c>
      <c r="D1086" t="s">
        <v>15</v>
      </c>
      <c r="E1086">
        <v>679</v>
      </c>
      <c r="F1086">
        <v>6</v>
      </c>
      <c r="G1086">
        <v>6</v>
      </c>
      <c r="H1086">
        <v>6</v>
      </c>
      <c r="I1086" t="s">
        <v>16</v>
      </c>
      <c r="J1086" t="s">
        <v>1653</v>
      </c>
      <c r="K1086" t="s">
        <v>18</v>
      </c>
      <c r="L1086" t="str">
        <f t="shared" si="20"/>
        <v>Equal</v>
      </c>
    </row>
    <row r="1087" spans="1:12" x14ac:dyDescent="0.25">
      <c r="A1087" t="s">
        <v>12</v>
      </c>
      <c r="B1087" t="s">
        <v>1699</v>
      </c>
      <c r="C1087" t="s">
        <v>1700</v>
      </c>
      <c r="D1087" t="s">
        <v>15</v>
      </c>
      <c r="E1087">
        <v>1386</v>
      </c>
      <c r="F1087">
        <v>12</v>
      </c>
      <c r="G1087">
        <v>10</v>
      </c>
      <c r="H1087">
        <v>10</v>
      </c>
      <c r="I1087" t="s">
        <v>16</v>
      </c>
      <c r="J1087" t="s">
        <v>85</v>
      </c>
      <c r="K1087" t="s">
        <v>21</v>
      </c>
      <c r="L1087" t="str">
        <f t="shared" si="20"/>
        <v>Baseline</v>
      </c>
    </row>
    <row r="1088" spans="1:12" x14ac:dyDescent="0.25">
      <c r="A1088" t="s">
        <v>12</v>
      </c>
      <c r="B1088">
        <v>573252</v>
      </c>
      <c r="C1088" t="s">
        <v>1701</v>
      </c>
      <c r="D1088" t="s">
        <v>15</v>
      </c>
      <c r="E1088">
        <v>253</v>
      </c>
      <c r="F1088">
        <v>10</v>
      </c>
      <c r="G1088">
        <v>10</v>
      </c>
      <c r="H1088">
        <v>10</v>
      </c>
      <c r="I1088" t="s">
        <v>16</v>
      </c>
      <c r="J1088" t="s">
        <v>20</v>
      </c>
      <c r="K1088" t="s">
        <v>21</v>
      </c>
      <c r="L1088" t="str">
        <f t="shared" si="20"/>
        <v>Equal</v>
      </c>
    </row>
    <row r="1089" spans="1:12" x14ac:dyDescent="0.25">
      <c r="A1089" t="s">
        <v>12</v>
      </c>
      <c r="B1089" t="s">
        <v>1702</v>
      </c>
      <c r="C1089" t="s">
        <v>1703</v>
      </c>
      <c r="D1089" t="s">
        <v>15</v>
      </c>
      <c r="E1089">
        <v>500</v>
      </c>
      <c r="F1089">
        <v>6</v>
      </c>
      <c r="G1089">
        <v>10</v>
      </c>
      <c r="H1089">
        <v>6</v>
      </c>
      <c r="I1089" t="s">
        <v>31</v>
      </c>
      <c r="J1089" t="s">
        <v>102</v>
      </c>
      <c r="K1089" t="s">
        <v>31</v>
      </c>
      <c r="L1089" t="str">
        <f t="shared" si="20"/>
        <v>Vessel</v>
      </c>
    </row>
    <row r="1090" spans="1:12" x14ac:dyDescent="0.25">
      <c r="A1090" t="s">
        <v>12</v>
      </c>
      <c r="B1090">
        <v>1250514</v>
      </c>
      <c r="C1090" t="s">
        <v>1527</v>
      </c>
      <c r="D1090" t="s">
        <v>15</v>
      </c>
      <c r="E1090">
        <v>636</v>
      </c>
      <c r="F1090">
        <v>6</v>
      </c>
      <c r="G1090">
        <v>10</v>
      </c>
      <c r="H1090">
        <v>6</v>
      </c>
      <c r="I1090" t="s">
        <v>211</v>
      </c>
      <c r="J1090" t="s">
        <v>1704</v>
      </c>
      <c r="K1090" t="s">
        <v>32</v>
      </c>
      <c r="L1090" t="str">
        <f t="shared" ref="L1090:L1153" si="21">IF(F1090=G1090, "Equal", IF(F1090&gt;G1090, "Baseline", "Vessel"))</f>
        <v>Vessel</v>
      </c>
    </row>
    <row r="1091" spans="1:12" x14ac:dyDescent="0.25">
      <c r="A1091" t="s">
        <v>12</v>
      </c>
      <c r="B1091">
        <v>669897</v>
      </c>
      <c r="C1091" t="s">
        <v>1705</v>
      </c>
      <c r="D1091" t="s">
        <v>15</v>
      </c>
      <c r="E1091">
        <v>705</v>
      </c>
      <c r="F1091">
        <v>18</v>
      </c>
      <c r="G1091">
        <v>10</v>
      </c>
      <c r="H1091">
        <v>10</v>
      </c>
      <c r="I1091" t="s">
        <v>16</v>
      </c>
      <c r="J1091" t="s">
        <v>36</v>
      </c>
      <c r="K1091" t="s">
        <v>21</v>
      </c>
      <c r="L1091" t="str">
        <f t="shared" si="21"/>
        <v>Baseline</v>
      </c>
    </row>
    <row r="1092" spans="1:12" x14ac:dyDescent="0.25">
      <c r="A1092" t="s">
        <v>12</v>
      </c>
      <c r="B1092">
        <v>965639</v>
      </c>
      <c r="C1092" t="s">
        <v>1706</v>
      </c>
      <c r="D1092" t="s">
        <v>15</v>
      </c>
      <c r="E1092">
        <v>550</v>
      </c>
      <c r="F1092">
        <v>15</v>
      </c>
      <c r="G1092">
        <v>12</v>
      </c>
      <c r="H1092">
        <v>12</v>
      </c>
      <c r="I1092" t="s">
        <v>16</v>
      </c>
      <c r="J1092" t="s">
        <v>36</v>
      </c>
      <c r="K1092" t="s">
        <v>21</v>
      </c>
      <c r="L1092" t="str">
        <f t="shared" si="21"/>
        <v>Baseline</v>
      </c>
    </row>
    <row r="1093" spans="1:12" x14ac:dyDescent="0.25">
      <c r="A1093" t="s">
        <v>12</v>
      </c>
      <c r="B1093" t="s">
        <v>1707</v>
      </c>
      <c r="C1093" t="s">
        <v>1708</v>
      </c>
      <c r="D1093" t="s">
        <v>15</v>
      </c>
      <c r="E1093">
        <v>1675</v>
      </c>
      <c r="F1093">
        <v>6</v>
      </c>
      <c r="G1093">
        <v>12</v>
      </c>
      <c r="H1093">
        <v>6</v>
      </c>
      <c r="I1093" t="s">
        <v>31</v>
      </c>
      <c r="J1093" t="s">
        <v>52</v>
      </c>
      <c r="K1093" t="s">
        <v>21</v>
      </c>
      <c r="L1093" t="str">
        <f t="shared" si="21"/>
        <v>Vessel</v>
      </c>
    </row>
    <row r="1094" spans="1:12" x14ac:dyDescent="0.25">
      <c r="A1094" t="s">
        <v>12</v>
      </c>
      <c r="B1094">
        <v>948062</v>
      </c>
      <c r="C1094" t="s">
        <v>1709</v>
      </c>
      <c r="D1094" t="s">
        <v>15</v>
      </c>
      <c r="E1094">
        <v>217</v>
      </c>
      <c r="F1094">
        <v>6</v>
      </c>
      <c r="G1094">
        <v>6</v>
      </c>
      <c r="H1094">
        <v>6</v>
      </c>
      <c r="I1094" t="s">
        <v>16</v>
      </c>
      <c r="J1094" t="s">
        <v>1653</v>
      </c>
      <c r="K1094" t="s">
        <v>18</v>
      </c>
      <c r="L1094" t="str">
        <f t="shared" si="21"/>
        <v>Equal</v>
      </c>
    </row>
    <row r="1095" spans="1:12" x14ac:dyDescent="0.25">
      <c r="A1095" t="s">
        <v>12</v>
      </c>
      <c r="B1095">
        <v>1116241</v>
      </c>
      <c r="C1095" t="s">
        <v>1710</v>
      </c>
      <c r="D1095" t="s">
        <v>15</v>
      </c>
      <c r="E1095">
        <v>1632</v>
      </c>
      <c r="F1095">
        <v>12</v>
      </c>
      <c r="G1095">
        <v>12</v>
      </c>
      <c r="H1095">
        <v>12</v>
      </c>
      <c r="I1095" t="s">
        <v>16</v>
      </c>
      <c r="J1095" t="s">
        <v>20</v>
      </c>
      <c r="K1095" t="s">
        <v>21</v>
      </c>
      <c r="L1095" t="str">
        <f t="shared" si="21"/>
        <v>Equal</v>
      </c>
    </row>
    <row r="1096" spans="1:12" x14ac:dyDescent="0.25">
      <c r="A1096" t="s">
        <v>12</v>
      </c>
      <c r="B1096">
        <v>1076615</v>
      </c>
      <c r="C1096" t="s">
        <v>1711</v>
      </c>
      <c r="D1096" t="s">
        <v>15</v>
      </c>
      <c r="E1096">
        <v>71</v>
      </c>
      <c r="F1096">
        <v>12</v>
      </c>
      <c r="G1096">
        <v>12</v>
      </c>
      <c r="H1096">
        <v>12</v>
      </c>
      <c r="I1096" t="s">
        <v>16</v>
      </c>
      <c r="J1096" t="s">
        <v>265</v>
      </c>
      <c r="K1096" t="s">
        <v>21</v>
      </c>
      <c r="L1096" t="str">
        <f t="shared" si="21"/>
        <v>Equal</v>
      </c>
    </row>
    <row r="1097" spans="1:12" x14ac:dyDescent="0.25">
      <c r="A1097" t="s">
        <v>12</v>
      </c>
      <c r="B1097">
        <v>968429</v>
      </c>
      <c r="C1097" t="s">
        <v>1712</v>
      </c>
      <c r="D1097" t="s">
        <v>15</v>
      </c>
      <c r="E1097">
        <v>1190</v>
      </c>
      <c r="F1097">
        <v>6</v>
      </c>
      <c r="G1097">
        <v>12</v>
      </c>
      <c r="H1097">
        <v>6</v>
      </c>
      <c r="I1097" t="s">
        <v>16</v>
      </c>
      <c r="J1097" t="s">
        <v>85</v>
      </c>
      <c r="K1097" t="s">
        <v>21</v>
      </c>
      <c r="L1097" t="str">
        <f t="shared" si="21"/>
        <v>Vessel</v>
      </c>
    </row>
    <row r="1098" spans="1:12" x14ac:dyDescent="0.25">
      <c r="A1098" t="s">
        <v>12</v>
      </c>
      <c r="B1098">
        <v>946080</v>
      </c>
      <c r="C1098" t="s">
        <v>1713</v>
      </c>
      <c r="D1098" t="s">
        <v>99</v>
      </c>
      <c r="E1098">
        <v>1616</v>
      </c>
      <c r="F1098">
        <v>13</v>
      </c>
      <c r="G1098">
        <v>13</v>
      </c>
      <c r="H1098">
        <v>13</v>
      </c>
      <c r="I1098" t="s">
        <v>16</v>
      </c>
      <c r="J1098" t="s">
        <v>36</v>
      </c>
      <c r="K1098" t="s">
        <v>21</v>
      </c>
      <c r="L1098" t="str">
        <f t="shared" si="21"/>
        <v>Equal</v>
      </c>
    </row>
    <row r="1099" spans="1:12" x14ac:dyDescent="0.25">
      <c r="A1099" t="s">
        <v>12</v>
      </c>
      <c r="B1099">
        <v>649855</v>
      </c>
      <c r="C1099" t="s">
        <v>1714</v>
      </c>
      <c r="D1099" t="s">
        <v>15</v>
      </c>
      <c r="E1099">
        <v>1219</v>
      </c>
      <c r="F1099">
        <v>16</v>
      </c>
      <c r="G1099">
        <v>13</v>
      </c>
      <c r="H1099">
        <v>13</v>
      </c>
      <c r="I1099" t="s">
        <v>16</v>
      </c>
      <c r="J1099" t="s">
        <v>20</v>
      </c>
      <c r="K1099" t="s">
        <v>21</v>
      </c>
      <c r="L1099" t="str">
        <f t="shared" si="21"/>
        <v>Baseline</v>
      </c>
    </row>
    <row r="1100" spans="1:12" x14ac:dyDescent="0.25">
      <c r="A1100" t="s">
        <v>12</v>
      </c>
      <c r="B1100">
        <v>509845</v>
      </c>
      <c r="C1100" t="s">
        <v>1715</v>
      </c>
      <c r="D1100" t="s">
        <v>15</v>
      </c>
      <c r="E1100">
        <v>250</v>
      </c>
      <c r="F1100">
        <v>16</v>
      </c>
      <c r="G1100">
        <v>13</v>
      </c>
      <c r="H1100">
        <v>13</v>
      </c>
      <c r="I1100" t="s">
        <v>16</v>
      </c>
      <c r="J1100" t="s">
        <v>36</v>
      </c>
      <c r="K1100" t="s">
        <v>21</v>
      </c>
      <c r="L1100" t="str">
        <f t="shared" si="21"/>
        <v>Baseline</v>
      </c>
    </row>
    <row r="1101" spans="1:12" x14ac:dyDescent="0.25">
      <c r="A1101" t="s">
        <v>12</v>
      </c>
      <c r="B1101">
        <v>536288</v>
      </c>
      <c r="C1101" t="s">
        <v>1716</v>
      </c>
      <c r="D1101" t="s">
        <v>15</v>
      </c>
      <c r="E1101">
        <v>76</v>
      </c>
      <c r="F1101">
        <v>16</v>
      </c>
      <c r="G1101">
        <v>13</v>
      </c>
      <c r="H1101">
        <v>13</v>
      </c>
      <c r="I1101" t="s">
        <v>16</v>
      </c>
      <c r="J1101" t="s">
        <v>36</v>
      </c>
      <c r="K1101" t="s">
        <v>21</v>
      </c>
      <c r="L1101" t="str">
        <f t="shared" si="21"/>
        <v>Baseline</v>
      </c>
    </row>
    <row r="1102" spans="1:12" x14ac:dyDescent="0.25">
      <c r="A1102" t="s">
        <v>12</v>
      </c>
      <c r="B1102" t="s">
        <v>1717</v>
      </c>
      <c r="C1102" t="s">
        <v>1718</v>
      </c>
      <c r="D1102" t="s">
        <v>15</v>
      </c>
      <c r="E1102">
        <v>311</v>
      </c>
      <c r="F1102">
        <v>6</v>
      </c>
      <c r="G1102">
        <v>6</v>
      </c>
      <c r="H1102">
        <v>6</v>
      </c>
      <c r="I1102" t="s">
        <v>16</v>
      </c>
      <c r="J1102" t="s">
        <v>1653</v>
      </c>
      <c r="K1102" t="s">
        <v>18</v>
      </c>
      <c r="L1102" t="str">
        <f t="shared" si="21"/>
        <v>Equal</v>
      </c>
    </row>
    <row r="1103" spans="1:12" x14ac:dyDescent="0.25">
      <c r="A1103" t="s">
        <v>12</v>
      </c>
      <c r="B1103" t="s">
        <v>1719</v>
      </c>
      <c r="C1103" t="s">
        <v>1720</v>
      </c>
      <c r="D1103" t="s">
        <v>15</v>
      </c>
      <c r="E1103">
        <v>842</v>
      </c>
      <c r="F1103">
        <v>6</v>
      </c>
      <c r="G1103">
        <v>6</v>
      </c>
      <c r="H1103">
        <v>6</v>
      </c>
      <c r="I1103" t="s">
        <v>16</v>
      </c>
      <c r="J1103" t="s">
        <v>1653</v>
      </c>
      <c r="K1103" t="s">
        <v>18</v>
      </c>
      <c r="L1103" t="str">
        <f t="shared" si="21"/>
        <v>Equal</v>
      </c>
    </row>
    <row r="1104" spans="1:12" x14ac:dyDescent="0.25">
      <c r="A1104" t="s">
        <v>12</v>
      </c>
      <c r="B1104">
        <v>698159</v>
      </c>
      <c r="C1104" t="s">
        <v>1721</v>
      </c>
      <c r="D1104" t="s">
        <v>15</v>
      </c>
      <c r="E1104">
        <v>1085</v>
      </c>
      <c r="F1104">
        <v>14</v>
      </c>
      <c r="G1104">
        <v>14</v>
      </c>
      <c r="H1104">
        <v>14</v>
      </c>
      <c r="I1104" t="s">
        <v>16</v>
      </c>
      <c r="J1104" t="s">
        <v>20</v>
      </c>
      <c r="K1104" t="s">
        <v>21</v>
      </c>
      <c r="L1104" t="str">
        <f t="shared" si="21"/>
        <v>Equal</v>
      </c>
    </row>
    <row r="1105" spans="1:12" x14ac:dyDescent="0.25">
      <c r="A1105" t="s">
        <v>12</v>
      </c>
      <c r="B1105">
        <v>593573</v>
      </c>
      <c r="C1105" t="s">
        <v>1722</v>
      </c>
      <c r="D1105" t="s">
        <v>15</v>
      </c>
      <c r="E1105">
        <v>702</v>
      </c>
      <c r="F1105">
        <v>18</v>
      </c>
      <c r="G1105">
        <v>14</v>
      </c>
      <c r="H1105">
        <v>14</v>
      </c>
      <c r="I1105" t="s">
        <v>16</v>
      </c>
      <c r="J1105" t="s">
        <v>36</v>
      </c>
      <c r="K1105" t="s">
        <v>21</v>
      </c>
      <c r="L1105" t="str">
        <f t="shared" si="21"/>
        <v>Baseline</v>
      </c>
    </row>
    <row r="1106" spans="1:12" x14ac:dyDescent="0.25">
      <c r="A1106" t="s">
        <v>12</v>
      </c>
      <c r="B1106">
        <v>684609</v>
      </c>
      <c r="C1106" t="s">
        <v>1723</v>
      </c>
      <c r="D1106" t="s">
        <v>15</v>
      </c>
      <c r="E1106">
        <v>269</v>
      </c>
      <c r="F1106">
        <v>14</v>
      </c>
      <c r="G1106">
        <v>14</v>
      </c>
      <c r="H1106">
        <v>14</v>
      </c>
      <c r="I1106" t="s">
        <v>16</v>
      </c>
      <c r="J1106" t="s">
        <v>20</v>
      </c>
      <c r="K1106" t="s">
        <v>21</v>
      </c>
      <c r="L1106" t="str">
        <f t="shared" si="21"/>
        <v>Equal</v>
      </c>
    </row>
    <row r="1107" spans="1:12" x14ac:dyDescent="0.25">
      <c r="A1107" t="s">
        <v>12</v>
      </c>
      <c r="B1107">
        <v>1213639</v>
      </c>
      <c r="C1107" t="s">
        <v>1724</v>
      </c>
      <c r="D1107" t="s">
        <v>15</v>
      </c>
      <c r="E1107">
        <v>1649</v>
      </c>
      <c r="F1107">
        <v>14</v>
      </c>
      <c r="G1107">
        <v>14</v>
      </c>
      <c r="H1107">
        <v>14</v>
      </c>
      <c r="I1107" t="s">
        <v>16</v>
      </c>
      <c r="J1107" t="s">
        <v>20</v>
      </c>
      <c r="K1107" t="s">
        <v>21</v>
      </c>
      <c r="L1107" t="str">
        <f t="shared" si="21"/>
        <v>Equal</v>
      </c>
    </row>
    <row r="1108" spans="1:12" x14ac:dyDescent="0.25">
      <c r="A1108" t="s">
        <v>12</v>
      </c>
      <c r="B1108" t="s">
        <v>1725</v>
      </c>
      <c r="C1108" t="s">
        <v>1726</v>
      </c>
      <c r="D1108" t="s">
        <v>15</v>
      </c>
      <c r="E1108">
        <v>1537</v>
      </c>
      <c r="F1108">
        <v>6</v>
      </c>
      <c r="G1108">
        <v>6</v>
      </c>
      <c r="H1108">
        <v>6</v>
      </c>
      <c r="I1108" t="s">
        <v>16</v>
      </c>
      <c r="J1108" t="s">
        <v>1653</v>
      </c>
      <c r="K1108" t="s">
        <v>18</v>
      </c>
      <c r="L1108" t="str">
        <f t="shared" si="21"/>
        <v>Equal</v>
      </c>
    </row>
    <row r="1109" spans="1:12" x14ac:dyDescent="0.25">
      <c r="A1109" t="s">
        <v>12</v>
      </c>
      <c r="B1109">
        <v>587662</v>
      </c>
      <c r="C1109" t="s">
        <v>1727</v>
      </c>
      <c r="D1109" t="s">
        <v>15</v>
      </c>
      <c r="E1109">
        <v>634</v>
      </c>
      <c r="F1109">
        <v>15</v>
      </c>
      <c r="G1109">
        <v>15</v>
      </c>
      <c r="H1109">
        <v>15</v>
      </c>
      <c r="I1109" t="s">
        <v>16</v>
      </c>
      <c r="J1109" t="s">
        <v>36</v>
      </c>
      <c r="K1109" t="s">
        <v>21</v>
      </c>
      <c r="L1109" t="str">
        <f t="shared" si="21"/>
        <v>Equal</v>
      </c>
    </row>
    <row r="1110" spans="1:12" x14ac:dyDescent="0.25">
      <c r="A1110" t="s">
        <v>12</v>
      </c>
      <c r="B1110">
        <v>558306</v>
      </c>
      <c r="C1110" t="s">
        <v>1728</v>
      </c>
      <c r="D1110" t="s">
        <v>15</v>
      </c>
      <c r="E1110">
        <v>1120</v>
      </c>
      <c r="F1110">
        <v>18</v>
      </c>
      <c r="G1110">
        <v>15</v>
      </c>
      <c r="H1110">
        <v>15</v>
      </c>
      <c r="I1110" t="s">
        <v>16</v>
      </c>
      <c r="J1110" t="s">
        <v>20</v>
      </c>
      <c r="K1110" t="s">
        <v>21</v>
      </c>
      <c r="L1110" t="str">
        <f t="shared" si="21"/>
        <v>Baseline</v>
      </c>
    </row>
    <row r="1111" spans="1:12" x14ac:dyDescent="0.25">
      <c r="A1111" t="s">
        <v>12</v>
      </c>
      <c r="B1111">
        <v>522318</v>
      </c>
      <c r="C1111" t="s">
        <v>1729</v>
      </c>
      <c r="D1111" t="s">
        <v>15</v>
      </c>
      <c r="E1111">
        <v>214</v>
      </c>
      <c r="F1111">
        <v>16</v>
      </c>
      <c r="G1111">
        <v>15</v>
      </c>
      <c r="H1111">
        <v>15</v>
      </c>
      <c r="I1111" t="s">
        <v>16</v>
      </c>
      <c r="J1111" t="s">
        <v>20</v>
      </c>
      <c r="K1111" t="s">
        <v>21</v>
      </c>
      <c r="L1111" t="str">
        <f t="shared" si="21"/>
        <v>Baseline</v>
      </c>
    </row>
    <row r="1112" spans="1:12" x14ac:dyDescent="0.25">
      <c r="A1112" t="s">
        <v>12</v>
      </c>
      <c r="B1112">
        <v>904145</v>
      </c>
      <c r="C1112" t="s">
        <v>1730</v>
      </c>
      <c r="D1112" t="s">
        <v>15</v>
      </c>
      <c r="E1112">
        <v>1235</v>
      </c>
      <c r="F1112">
        <v>20</v>
      </c>
      <c r="G1112">
        <v>15</v>
      </c>
      <c r="H1112">
        <v>15</v>
      </c>
      <c r="I1112" t="s">
        <v>16</v>
      </c>
      <c r="J1112" t="s">
        <v>85</v>
      </c>
      <c r="K1112" t="s">
        <v>21</v>
      </c>
      <c r="L1112" t="str">
        <f t="shared" si="21"/>
        <v>Baseline</v>
      </c>
    </row>
    <row r="1113" spans="1:12" x14ac:dyDescent="0.25">
      <c r="A1113" t="s">
        <v>12</v>
      </c>
      <c r="B1113">
        <v>962808</v>
      </c>
      <c r="C1113" t="s">
        <v>1731</v>
      </c>
      <c r="D1113" t="s">
        <v>15</v>
      </c>
      <c r="E1113">
        <v>732</v>
      </c>
      <c r="F1113">
        <v>18</v>
      </c>
      <c r="G1113">
        <v>15</v>
      </c>
      <c r="H1113">
        <v>15</v>
      </c>
      <c r="I1113" t="s">
        <v>16</v>
      </c>
      <c r="J1113" t="s">
        <v>36</v>
      </c>
      <c r="K1113" t="s">
        <v>21</v>
      </c>
      <c r="L1113" t="str">
        <f t="shared" si="21"/>
        <v>Baseline</v>
      </c>
    </row>
    <row r="1114" spans="1:12" x14ac:dyDescent="0.25">
      <c r="A1114" t="s">
        <v>12</v>
      </c>
      <c r="B1114">
        <v>603170</v>
      </c>
      <c r="C1114" t="s">
        <v>1732</v>
      </c>
      <c r="D1114" t="s">
        <v>15</v>
      </c>
      <c r="E1114">
        <v>826</v>
      </c>
      <c r="F1114">
        <v>18</v>
      </c>
      <c r="G1114">
        <v>15</v>
      </c>
      <c r="H1114">
        <v>15</v>
      </c>
      <c r="I1114" t="s">
        <v>594</v>
      </c>
      <c r="J1114" t="s">
        <v>1733</v>
      </c>
      <c r="K1114" t="s">
        <v>32</v>
      </c>
      <c r="L1114" t="str">
        <f t="shared" si="21"/>
        <v>Baseline</v>
      </c>
    </row>
    <row r="1115" spans="1:12" x14ac:dyDescent="0.25">
      <c r="A1115" t="s">
        <v>12</v>
      </c>
      <c r="B1115">
        <v>1121183</v>
      </c>
      <c r="C1115" t="s">
        <v>1734</v>
      </c>
      <c r="D1115" t="s">
        <v>15</v>
      </c>
      <c r="E1115">
        <v>1602</v>
      </c>
      <c r="F1115">
        <v>6</v>
      </c>
      <c r="G1115">
        <v>6</v>
      </c>
      <c r="H1115">
        <v>6</v>
      </c>
      <c r="I1115" t="s">
        <v>16</v>
      </c>
      <c r="J1115" t="s">
        <v>1653</v>
      </c>
      <c r="K1115" t="s">
        <v>18</v>
      </c>
      <c r="L1115" t="str">
        <f t="shared" si="21"/>
        <v>Equal</v>
      </c>
    </row>
    <row r="1116" spans="1:12" x14ac:dyDescent="0.25">
      <c r="A1116" t="s">
        <v>12</v>
      </c>
      <c r="B1116">
        <v>694041</v>
      </c>
      <c r="C1116" t="s">
        <v>1735</v>
      </c>
      <c r="D1116" t="s">
        <v>15</v>
      </c>
      <c r="E1116">
        <v>259</v>
      </c>
      <c r="F1116">
        <v>16</v>
      </c>
      <c r="G1116">
        <v>16</v>
      </c>
      <c r="H1116">
        <v>16</v>
      </c>
      <c r="I1116" t="s">
        <v>16</v>
      </c>
      <c r="J1116" t="s">
        <v>20</v>
      </c>
      <c r="K1116" t="s">
        <v>21</v>
      </c>
      <c r="L1116" t="str">
        <f t="shared" si="21"/>
        <v>Equal</v>
      </c>
    </row>
    <row r="1117" spans="1:12" x14ac:dyDescent="0.25">
      <c r="A1117" t="s">
        <v>12</v>
      </c>
      <c r="B1117">
        <v>1064902</v>
      </c>
      <c r="C1117" t="s">
        <v>1736</v>
      </c>
      <c r="D1117" t="s">
        <v>15</v>
      </c>
      <c r="E1117">
        <v>36</v>
      </c>
      <c r="F1117">
        <v>16</v>
      </c>
      <c r="G1117">
        <v>16</v>
      </c>
      <c r="H1117">
        <v>16</v>
      </c>
      <c r="I1117" t="s">
        <v>16</v>
      </c>
      <c r="J1117" t="s">
        <v>20</v>
      </c>
      <c r="K1117" t="s">
        <v>21</v>
      </c>
      <c r="L1117" t="str">
        <f t="shared" si="21"/>
        <v>Equal</v>
      </c>
    </row>
    <row r="1118" spans="1:12" x14ac:dyDescent="0.25">
      <c r="A1118" t="s">
        <v>12</v>
      </c>
      <c r="B1118">
        <v>910234</v>
      </c>
      <c r="C1118" t="s">
        <v>1737</v>
      </c>
      <c r="D1118" t="s">
        <v>15</v>
      </c>
      <c r="E1118">
        <v>501</v>
      </c>
      <c r="F1118">
        <v>16</v>
      </c>
      <c r="G1118">
        <v>16</v>
      </c>
      <c r="H1118">
        <v>16</v>
      </c>
      <c r="I1118" t="s">
        <v>16</v>
      </c>
      <c r="J1118" t="s">
        <v>20</v>
      </c>
      <c r="K1118" t="s">
        <v>21</v>
      </c>
      <c r="L1118" t="str">
        <f t="shared" si="21"/>
        <v>Equal</v>
      </c>
    </row>
    <row r="1119" spans="1:12" x14ac:dyDescent="0.25">
      <c r="A1119" t="s">
        <v>12</v>
      </c>
      <c r="B1119">
        <v>293746</v>
      </c>
      <c r="C1119" t="s">
        <v>1738</v>
      </c>
      <c r="D1119" t="s">
        <v>15</v>
      </c>
      <c r="E1119">
        <v>312</v>
      </c>
      <c r="F1119">
        <v>16</v>
      </c>
      <c r="G1119">
        <v>16</v>
      </c>
      <c r="H1119">
        <v>16</v>
      </c>
      <c r="I1119" t="s">
        <v>16</v>
      </c>
      <c r="J1119" t="s">
        <v>20</v>
      </c>
      <c r="K1119" t="s">
        <v>21</v>
      </c>
      <c r="L1119" t="str">
        <f t="shared" si="21"/>
        <v>Equal</v>
      </c>
    </row>
    <row r="1120" spans="1:12" x14ac:dyDescent="0.25">
      <c r="A1120" t="s">
        <v>12</v>
      </c>
      <c r="B1120">
        <v>515907</v>
      </c>
      <c r="C1120" t="s">
        <v>1739</v>
      </c>
      <c r="D1120" t="s">
        <v>15</v>
      </c>
      <c r="E1120">
        <v>175</v>
      </c>
      <c r="F1120">
        <v>16</v>
      </c>
      <c r="G1120">
        <v>16</v>
      </c>
      <c r="H1120">
        <v>16</v>
      </c>
      <c r="I1120" t="s">
        <v>16</v>
      </c>
      <c r="J1120" t="s">
        <v>36</v>
      </c>
      <c r="K1120" t="s">
        <v>21</v>
      </c>
      <c r="L1120" t="str">
        <f t="shared" si="21"/>
        <v>Equal</v>
      </c>
    </row>
    <row r="1121" spans="1:12" x14ac:dyDescent="0.25">
      <c r="A1121" t="s">
        <v>12</v>
      </c>
      <c r="B1121">
        <v>539683</v>
      </c>
      <c r="C1121" t="s">
        <v>1740</v>
      </c>
      <c r="D1121" t="s">
        <v>15</v>
      </c>
      <c r="E1121">
        <v>23</v>
      </c>
      <c r="F1121">
        <v>20</v>
      </c>
      <c r="G1121">
        <v>17</v>
      </c>
      <c r="H1121">
        <v>17</v>
      </c>
      <c r="I1121" t="s">
        <v>31</v>
      </c>
      <c r="J1121" t="s">
        <v>57</v>
      </c>
      <c r="K1121" t="s">
        <v>31</v>
      </c>
      <c r="L1121" t="str">
        <f t="shared" si="21"/>
        <v>Baseline</v>
      </c>
    </row>
    <row r="1122" spans="1:12" x14ac:dyDescent="0.25">
      <c r="A1122" t="s">
        <v>12</v>
      </c>
      <c r="B1122">
        <v>655646</v>
      </c>
      <c r="C1122" t="s">
        <v>351</v>
      </c>
      <c r="D1122" t="s">
        <v>15</v>
      </c>
      <c r="E1122">
        <v>1058</v>
      </c>
      <c r="F1122">
        <v>20</v>
      </c>
      <c r="G1122">
        <v>17</v>
      </c>
      <c r="H1122">
        <v>17</v>
      </c>
      <c r="I1122" t="s">
        <v>28</v>
      </c>
      <c r="J1122" t="s">
        <v>82</v>
      </c>
      <c r="K1122" t="s">
        <v>28</v>
      </c>
      <c r="L1122" t="str">
        <f t="shared" si="21"/>
        <v>Baseline</v>
      </c>
    </row>
    <row r="1123" spans="1:12" x14ac:dyDescent="0.25">
      <c r="A1123" t="s">
        <v>12</v>
      </c>
      <c r="B1123">
        <v>1064547</v>
      </c>
      <c r="C1123" t="s">
        <v>1741</v>
      </c>
      <c r="D1123" t="s">
        <v>15</v>
      </c>
      <c r="E1123">
        <v>949</v>
      </c>
      <c r="F1123">
        <v>23</v>
      </c>
      <c r="G1123">
        <v>17</v>
      </c>
      <c r="H1123">
        <v>17</v>
      </c>
      <c r="I1123" t="s">
        <v>28</v>
      </c>
      <c r="J1123" t="s">
        <v>190</v>
      </c>
      <c r="K1123" t="s">
        <v>28</v>
      </c>
      <c r="L1123" t="str">
        <f t="shared" si="21"/>
        <v>Baseline</v>
      </c>
    </row>
    <row r="1124" spans="1:12" x14ac:dyDescent="0.25">
      <c r="A1124" t="s">
        <v>12</v>
      </c>
      <c r="B1124">
        <v>1075426</v>
      </c>
      <c r="C1124" t="s">
        <v>627</v>
      </c>
      <c r="D1124" t="s">
        <v>15</v>
      </c>
      <c r="E1124">
        <v>368</v>
      </c>
      <c r="F1124">
        <v>18</v>
      </c>
      <c r="G1124">
        <v>17</v>
      </c>
      <c r="H1124">
        <v>17</v>
      </c>
      <c r="I1124" t="s">
        <v>30</v>
      </c>
      <c r="J1124" t="s">
        <v>78</v>
      </c>
      <c r="K1124" t="s">
        <v>30</v>
      </c>
      <c r="L1124" t="str">
        <f t="shared" si="21"/>
        <v>Baseline</v>
      </c>
    </row>
    <row r="1125" spans="1:12" x14ac:dyDescent="0.25">
      <c r="A1125" t="s">
        <v>12</v>
      </c>
      <c r="B1125">
        <v>1046461</v>
      </c>
      <c r="C1125" t="s">
        <v>1742</v>
      </c>
      <c r="D1125" t="s">
        <v>99</v>
      </c>
      <c r="E1125">
        <v>1615</v>
      </c>
      <c r="F1125">
        <v>32</v>
      </c>
      <c r="G1125">
        <v>17</v>
      </c>
      <c r="H1125">
        <v>17</v>
      </c>
      <c r="I1125" t="s">
        <v>28</v>
      </c>
      <c r="J1125" t="s">
        <v>82</v>
      </c>
      <c r="K1125" t="s">
        <v>28</v>
      </c>
      <c r="L1125" t="str">
        <f t="shared" si="21"/>
        <v>Baseline</v>
      </c>
    </row>
    <row r="1126" spans="1:12" x14ac:dyDescent="0.25">
      <c r="A1126" t="s">
        <v>12</v>
      </c>
      <c r="B1126">
        <v>1042779</v>
      </c>
      <c r="C1126" t="s">
        <v>1743</v>
      </c>
      <c r="D1126" t="s">
        <v>15</v>
      </c>
      <c r="E1126">
        <v>203</v>
      </c>
      <c r="F1126">
        <v>20</v>
      </c>
      <c r="G1126">
        <v>17</v>
      </c>
      <c r="H1126">
        <v>17</v>
      </c>
      <c r="I1126" t="s">
        <v>28</v>
      </c>
      <c r="J1126" t="s">
        <v>190</v>
      </c>
      <c r="K1126" t="s">
        <v>28</v>
      </c>
      <c r="L1126" t="str">
        <f t="shared" si="21"/>
        <v>Baseline</v>
      </c>
    </row>
    <row r="1127" spans="1:12" x14ac:dyDescent="0.25">
      <c r="A1127" t="s">
        <v>12</v>
      </c>
      <c r="B1127">
        <v>698343</v>
      </c>
      <c r="C1127" t="s">
        <v>1744</v>
      </c>
      <c r="D1127" t="s">
        <v>15</v>
      </c>
      <c r="E1127">
        <v>370</v>
      </c>
      <c r="F1127">
        <v>14</v>
      </c>
      <c r="G1127">
        <v>17</v>
      </c>
      <c r="H1127">
        <v>14</v>
      </c>
      <c r="I1127" t="s">
        <v>16</v>
      </c>
      <c r="J1127" t="s">
        <v>36</v>
      </c>
      <c r="K1127" t="s">
        <v>21</v>
      </c>
      <c r="L1127" t="str">
        <f t="shared" si="21"/>
        <v>Vessel</v>
      </c>
    </row>
    <row r="1128" spans="1:12" x14ac:dyDescent="0.25">
      <c r="A1128" t="s">
        <v>12</v>
      </c>
      <c r="B1128">
        <v>668310</v>
      </c>
      <c r="C1128" t="s">
        <v>1745</v>
      </c>
      <c r="D1128" t="s">
        <v>15</v>
      </c>
      <c r="E1128">
        <v>4</v>
      </c>
      <c r="F1128">
        <v>20</v>
      </c>
      <c r="G1128">
        <v>17</v>
      </c>
      <c r="H1128">
        <v>17</v>
      </c>
      <c r="I1128" t="s">
        <v>16</v>
      </c>
      <c r="J1128" t="s">
        <v>20</v>
      </c>
      <c r="K1128" t="s">
        <v>21</v>
      </c>
      <c r="L1128" t="str">
        <f t="shared" si="21"/>
        <v>Baseline</v>
      </c>
    </row>
    <row r="1129" spans="1:12" x14ac:dyDescent="0.25">
      <c r="A1129" t="s">
        <v>12</v>
      </c>
      <c r="B1129">
        <v>1195707</v>
      </c>
      <c r="C1129" t="s">
        <v>1746</v>
      </c>
      <c r="D1129" t="s">
        <v>15</v>
      </c>
      <c r="E1129">
        <v>802</v>
      </c>
      <c r="F1129">
        <v>20</v>
      </c>
      <c r="G1129">
        <v>17</v>
      </c>
      <c r="H1129">
        <v>17</v>
      </c>
      <c r="I1129" t="s">
        <v>16</v>
      </c>
      <c r="J1129" t="s">
        <v>36</v>
      </c>
      <c r="K1129" t="s">
        <v>21</v>
      </c>
      <c r="L1129" t="str">
        <f t="shared" si="21"/>
        <v>Baseline</v>
      </c>
    </row>
    <row r="1130" spans="1:12" x14ac:dyDescent="0.25">
      <c r="A1130" t="s">
        <v>12</v>
      </c>
      <c r="B1130">
        <v>963496</v>
      </c>
      <c r="C1130" t="s">
        <v>1747</v>
      </c>
      <c r="D1130" t="s">
        <v>15</v>
      </c>
      <c r="E1130">
        <v>186</v>
      </c>
      <c r="F1130">
        <v>22</v>
      </c>
      <c r="G1130">
        <v>18</v>
      </c>
      <c r="H1130">
        <v>18</v>
      </c>
      <c r="I1130" t="s">
        <v>16</v>
      </c>
      <c r="J1130" t="s">
        <v>85</v>
      </c>
      <c r="K1130" t="s">
        <v>21</v>
      </c>
      <c r="L1130" t="str">
        <f t="shared" si="21"/>
        <v>Baseline</v>
      </c>
    </row>
    <row r="1131" spans="1:12" x14ac:dyDescent="0.25">
      <c r="A1131" t="s">
        <v>12</v>
      </c>
      <c r="B1131">
        <v>961647</v>
      </c>
      <c r="C1131" t="s">
        <v>1748</v>
      </c>
      <c r="D1131" t="s">
        <v>15</v>
      </c>
      <c r="E1131">
        <v>1144</v>
      </c>
      <c r="F1131">
        <v>18</v>
      </c>
      <c r="G1131">
        <v>18</v>
      </c>
      <c r="H1131">
        <v>18</v>
      </c>
      <c r="I1131" t="s">
        <v>28</v>
      </c>
      <c r="J1131" t="s">
        <v>82</v>
      </c>
      <c r="K1131" t="s">
        <v>28</v>
      </c>
      <c r="L1131" t="str">
        <f t="shared" si="21"/>
        <v>Equal</v>
      </c>
    </row>
    <row r="1132" spans="1:12" x14ac:dyDescent="0.25">
      <c r="A1132" t="s">
        <v>12</v>
      </c>
      <c r="B1132">
        <v>946218</v>
      </c>
      <c r="C1132" t="s">
        <v>1749</v>
      </c>
      <c r="D1132" t="s">
        <v>15</v>
      </c>
      <c r="E1132">
        <v>904</v>
      </c>
      <c r="F1132">
        <v>22</v>
      </c>
      <c r="G1132">
        <v>18</v>
      </c>
      <c r="H1132">
        <v>18</v>
      </c>
      <c r="I1132" t="s">
        <v>28</v>
      </c>
      <c r="J1132" t="s">
        <v>82</v>
      </c>
      <c r="K1132" t="s">
        <v>28</v>
      </c>
      <c r="L1132" t="str">
        <f t="shared" si="21"/>
        <v>Baseline</v>
      </c>
    </row>
    <row r="1133" spans="1:12" x14ac:dyDescent="0.25">
      <c r="A1133" t="s">
        <v>12</v>
      </c>
      <c r="B1133">
        <v>923276</v>
      </c>
      <c r="C1133" t="s">
        <v>664</v>
      </c>
      <c r="D1133" t="s">
        <v>15</v>
      </c>
      <c r="E1133">
        <v>1032</v>
      </c>
      <c r="F1133">
        <v>18</v>
      </c>
      <c r="G1133">
        <v>18</v>
      </c>
      <c r="H1133">
        <v>18</v>
      </c>
      <c r="I1133" t="s">
        <v>16</v>
      </c>
      <c r="J1133" t="s">
        <v>20</v>
      </c>
      <c r="K1133" t="s">
        <v>21</v>
      </c>
      <c r="L1133" t="str">
        <f t="shared" si="21"/>
        <v>Equal</v>
      </c>
    </row>
    <row r="1134" spans="1:12" x14ac:dyDescent="0.25">
      <c r="A1134" t="s">
        <v>12</v>
      </c>
      <c r="B1134">
        <v>922766</v>
      </c>
      <c r="C1134" t="s">
        <v>37</v>
      </c>
      <c r="D1134" t="s">
        <v>15</v>
      </c>
      <c r="E1134">
        <v>1035</v>
      </c>
      <c r="F1134">
        <v>18</v>
      </c>
      <c r="G1134">
        <v>18</v>
      </c>
      <c r="H1134">
        <v>18</v>
      </c>
      <c r="I1134" t="s">
        <v>31</v>
      </c>
      <c r="J1134" t="s">
        <v>88</v>
      </c>
      <c r="K1134" t="s">
        <v>31</v>
      </c>
      <c r="L1134" t="str">
        <f t="shared" si="21"/>
        <v>Equal</v>
      </c>
    </row>
    <row r="1135" spans="1:12" x14ac:dyDescent="0.25">
      <c r="A1135" t="s">
        <v>12</v>
      </c>
      <c r="B1135">
        <v>958574</v>
      </c>
      <c r="C1135" t="s">
        <v>1750</v>
      </c>
      <c r="D1135" t="s">
        <v>15</v>
      </c>
      <c r="E1135">
        <v>1038</v>
      </c>
      <c r="F1135">
        <v>18</v>
      </c>
      <c r="G1135">
        <v>18</v>
      </c>
      <c r="H1135">
        <v>18</v>
      </c>
      <c r="I1135" t="s">
        <v>16</v>
      </c>
      <c r="J1135" t="s">
        <v>20</v>
      </c>
      <c r="K1135" t="s">
        <v>21</v>
      </c>
      <c r="L1135" t="str">
        <f t="shared" si="21"/>
        <v>Equal</v>
      </c>
    </row>
    <row r="1136" spans="1:12" x14ac:dyDescent="0.25">
      <c r="A1136" t="s">
        <v>12</v>
      </c>
      <c r="B1136">
        <v>930586</v>
      </c>
      <c r="C1136" t="s">
        <v>1751</v>
      </c>
      <c r="D1136" t="s">
        <v>15</v>
      </c>
      <c r="E1136">
        <v>216</v>
      </c>
      <c r="F1136">
        <v>22</v>
      </c>
      <c r="G1136">
        <v>18</v>
      </c>
      <c r="H1136">
        <v>18</v>
      </c>
      <c r="I1136" t="s">
        <v>28</v>
      </c>
      <c r="J1136" t="s">
        <v>82</v>
      </c>
      <c r="K1136" t="s">
        <v>28</v>
      </c>
      <c r="L1136" t="str">
        <f t="shared" si="21"/>
        <v>Baseline</v>
      </c>
    </row>
    <row r="1137" spans="1:12" x14ac:dyDescent="0.25">
      <c r="A1137" t="s">
        <v>12</v>
      </c>
      <c r="B1137">
        <v>1166175</v>
      </c>
      <c r="C1137" t="s">
        <v>1752</v>
      </c>
      <c r="D1137" t="s">
        <v>15</v>
      </c>
      <c r="E1137">
        <v>394</v>
      </c>
      <c r="F1137">
        <v>6</v>
      </c>
      <c r="G1137">
        <v>6</v>
      </c>
      <c r="H1137">
        <v>6</v>
      </c>
      <c r="I1137" t="s">
        <v>16</v>
      </c>
      <c r="J1137" t="s">
        <v>1653</v>
      </c>
      <c r="K1137" t="s">
        <v>18</v>
      </c>
      <c r="L1137" t="str">
        <f t="shared" si="21"/>
        <v>Equal</v>
      </c>
    </row>
    <row r="1138" spans="1:12" x14ac:dyDescent="0.25">
      <c r="A1138" t="s">
        <v>12</v>
      </c>
      <c r="B1138">
        <v>1158590</v>
      </c>
      <c r="C1138" t="s">
        <v>1167</v>
      </c>
      <c r="D1138" t="s">
        <v>15</v>
      </c>
      <c r="E1138">
        <v>874</v>
      </c>
      <c r="F1138">
        <v>18</v>
      </c>
      <c r="G1138">
        <v>18</v>
      </c>
      <c r="H1138">
        <v>18</v>
      </c>
      <c r="I1138" t="s">
        <v>16</v>
      </c>
      <c r="J1138" t="s">
        <v>36</v>
      </c>
      <c r="K1138" t="s">
        <v>21</v>
      </c>
      <c r="L1138" t="str">
        <f t="shared" si="21"/>
        <v>Equal</v>
      </c>
    </row>
    <row r="1139" spans="1:12" x14ac:dyDescent="0.25">
      <c r="A1139" t="s">
        <v>12</v>
      </c>
      <c r="B1139">
        <v>970792</v>
      </c>
      <c r="C1139" t="s">
        <v>1753</v>
      </c>
      <c r="D1139" t="s">
        <v>15</v>
      </c>
      <c r="E1139">
        <v>428</v>
      </c>
      <c r="F1139">
        <v>18</v>
      </c>
      <c r="G1139">
        <v>18</v>
      </c>
      <c r="H1139">
        <v>18</v>
      </c>
      <c r="I1139" t="s">
        <v>16</v>
      </c>
      <c r="J1139" t="s">
        <v>36</v>
      </c>
      <c r="K1139" t="s">
        <v>21</v>
      </c>
      <c r="L1139" t="str">
        <f t="shared" si="21"/>
        <v>Equal</v>
      </c>
    </row>
    <row r="1140" spans="1:12" x14ac:dyDescent="0.25">
      <c r="A1140" t="s">
        <v>12</v>
      </c>
      <c r="B1140">
        <v>995996</v>
      </c>
      <c r="C1140" t="s">
        <v>1754</v>
      </c>
      <c r="D1140" t="s">
        <v>15</v>
      </c>
      <c r="E1140">
        <v>647</v>
      </c>
      <c r="F1140">
        <v>22</v>
      </c>
      <c r="G1140">
        <v>18</v>
      </c>
      <c r="H1140">
        <v>18</v>
      </c>
      <c r="I1140" t="s">
        <v>28</v>
      </c>
      <c r="J1140" t="s">
        <v>82</v>
      </c>
      <c r="K1140" t="s">
        <v>28</v>
      </c>
      <c r="L1140" t="str">
        <f t="shared" si="21"/>
        <v>Baseline</v>
      </c>
    </row>
    <row r="1141" spans="1:12" x14ac:dyDescent="0.25">
      <c r="A1141" t="s">
        <v>12</v>
      </c>
      <c r="B1141">
        <v>1112286</v>
      </c>
      <c r="C1141" t="s">
        <v>1755</v>
      </c>
      <c r="D1141" t="s">
        <v>15</v>
      </c>
      <c r="E1141">
        <v>615</v>
      </c>
      <c r="F1141">
        <v>23</v>
      </c>
      <c r="G1141">
        <v>19</v>
      </c>
      <c r="H1141">
        <v>19</v>
      </c>
      <c r="I1141" t="s">
        <v>28</v>
      </c>
      <c r="J1141" t="s">
        <v>82</v>
      </c>
      <c r="K1141" t="s">
        <v>28</v>
      </c>
      <c r="L1141" t="str">
        <f t="shared" si="21"/>
        <v>Baseline</v>
      </c>
    </row>
    <row r="1142" spans="1:12" x14ac:dyDescent="0.25">
      <c r="A1142" t="s">
        <v>12</v>
      </c>
      <c r="B1142">
        <v>937919</v>
      </c>
      <c r="C1142" t="s">
        <v>1756</v>
      </c>
      <c r="D1142" t="s">
        <v>15</v>
      </c>
      <c r="E1142">
        <v>1382</v>
      </c>
      <c r="F1142">
        <v>19</v>
      </c>
      <c r="G1142">
        <v>19</v>
      </c>
      <c r="H1142">
        <v>19</v>
      </c>
      <c r="I1142" t="s">
        <v>16</v>
      </c>
      <c r="J1142" t="s">
        <v>20</v>
      </c>
      <c r="K1142" t="s">
        <v>21</v>
      </c>
      <c r="L1142" t="str">
        <f t="shared" si="21"/>
        <v>Equal</v>
      </c>
    </row>
    <row r="1143" spans="1:12" x14ac:dyDescent="0.25">
      <c r="A1143" t="s">
        <v>12</v>
      </c>
      <c r="B1143">
        <v>666035</v>
      </c>
      <c r="C1143" t="s">
        <v>691</v>
      </c>
      <c r="D1143" t="s">
        <v>15</v>
      </c>
      <c r="E1143">
        <v>257</v>
      </c>
      <c r="F1143">
        <v>25</v>
      </c>
      <c r="G1143">
        <v>20</v>
      </c>
      <c r="H1143">
        <v>20</v>
      </c>
      <c r="I1143" t="s">
        <v>16</v>
      </c>
      <c r="J1143" t="s">
        <v>36</v>
      </c>
      <c r="K1143" t="s">
        <v>21</v>
      </c>
      <c r="L1143" t="str">
        <f t="shared" si="21"/>
        <v>Baseline</v>
      </c>
    </row>
    <row r="1144" spans="1:12" x14ac:dyDescent="0.25">
      <c r="A1144" t="s">
        <v>12</v>
      </c>
      <c r="B1144">
        <v>939762</v>
      </c>
      <c r="C1144" t="s">
        <v>1757</v>
      </c>
      <c r="D1144" t="s">
        <v>15</v>
      </c>
      <c r="E1144">
        <v>606</v>
      </c>
      <c r="F1144">
        <v>20</v>
      </c>
      <c r="G1144">
        <v>20</v>
      </c>
      <c r="H1144">
        <v>20</v>
      </c>
      <c r="I1144" t="s">
        <v>28</v>
      </c>
      <c r="J1144" t="s">
        <v>82</v>
      </c>
      <c r="K1144" t="s">
        <v>28</v>
      </c>
      <c r="L1144" t="str">
        <f t="shared" si="21"/>
        <v>Equal</v>
      </c>
    </row>
    <row r="1145" spans="1:12" x14ac:dyDescent="0.25">
      <c r="A1145" t="s">
        <v>12</v>
      </c>
      <c r="B1145">
        <v>963173</v>
      </c>
      <c r="C1145" t="s">
        <v>1758</v>
      </c>
      <c r="D1145" t="s">
        <v>15</v>
      </c>
      <c r="E1145">
        <v>684</v>
      </c>
      <c r="F1145">
        <v>6</v>
      </c>
      <c r="G1145">
        <v>6</v>
      </c>
      <c r="H1145">
        <v>6</v>
      </c>
      <c r="I1145" t="s">
        <v>16</v>
      </c>
      <c r="J1145" t="s">
        <v>1653</v>
      </c>
      <c r="K1145" t="s">
        <v>18</v>
      </c>
      <c r="L1145" t="str">
        <f t="shared" si="21"/>
        <v>Equal</v>
      </c>
    </row>
    <row r="1146" spans="1:12" x14ac:dyDescent="0.25">
      <c r="A1146" t="s">
        <v>12</v>
      </c>
      <c r="B1146">
        <v>598455</v>
      </c>
      <c r="C1146" t="s">
        <v>1759</v>
      </c>
      <c r="D1146" t="s">
        <v>15</v>
      </c>
      <c r="E1146">
        <v>933</v>
      </c>
      <c r="F1146">
        <v>21</v>
      </c>
      <c r="G1146">
        <v>20</v>
      </c>
      <c r="H1146">
        <v>20</v>
      </c>
      <c r="I1146" t="s">
        <v>30</v>
      </c>
      <c r="J1146" t="s">
        <v>342</v>
      </c>
      <c r="K1146" t="s">
        <v>30</v>
      </c>
      <c r="L1146" t="str">
        <f t="shared" si="21"/>
        <v>Baseline</v>
      </c>
    </row>
    <row r="1147" spans="1:12" x14ac:dyDescent="0.25">
      <c r="A1147" t="s">
        <v>12</v>
      </c>
      <c r="B1147">
        <v>664005</v>
      </c>
      <c r="C1147" t="s">
        <v>1760</v>
      </c>
      <c r="D1147" t="s">
        <v>99</v>
      </c>
      <c r="E1147">
        <v>1619</v>
      </c>
      <c r="F1147">
        <v>27</v>
      </c>
      <c r="G1147">
        <v>20</v>
      </c>
      <c r="H1147">
        <v>20</v>
      </c>
      <c r="I1147" t="s">
        <v>16</v>
      </c>
      <c r="J1147" t="s">
        <v>36</v>
      </c>
      <c r="K1147" t="s">
        <v>21</v>
      </c>
      <c r="L1147" t="str">
        <f t="shared" si="21"/>
        <v>Baseline</v>
      </c>
    </row>
    <row r="1148" spans="1:12" x14ac:dyDescent="0.25">
      <c r="A1148" t="s">
        <v>12</v>
      </c>
      <c r="B1148">
        <v>555418</v>
      </c>
      <c r="C1148" t="s">
        <v>1761</v>
      </c>
      <c r="D1148" t="s">
        <v>15</v>
      </c>
      <c r="E1148">
        <v>598</v>
      </c>
      <c r="F1148">
        <v>29</v>
      </c>
      <c r="G1148">
        <v>20</v>
      </c>
      <c r="H1148">
        <v>20</v>
      </c>
      <c r="I1148" t="s">
        <v>28</v>
      </c>
      <c r="J1148" t="s">
        <v>82</v>
      </c>
      <c r="K1148" t="s">
        <v>28</v>
      </c>
      <c r="L1148" t="str">
        <f t="shared" si="21"/>
        <v>Baseline</v>
      </c>
    </row>
    <row r="1149" spans="1:12" x14ac:dyDescent="0.25">
      <c r="A1149" t="s">
        <v>12</v>
      </c>
      <c r="B1149">
        <v>698221</v>
      </c>
      <c r="C1149" t="s">
        <v>37</v>
      </c>
      <c r="D1149" t="s">
        <v>15</v>
      </c>
      <c r="E1149">
        <v>120</v>
      </c>
      <c r="F1149">
        <v>22</v>
      </c>
      <c r="G1149">
        <v>20</v>
      </c>
      <c r="H1149">
        <v>20</v>
      </c>
      <c r="I1149" t="s">
        <v>28</v>
      </c>
      <c r="J1149" t="s">
        <v>82</v>
      </c>
      <c r="K1149" t="s">
        <v>28</v>
      </c>
      <c r="L1149" t="str">
        <f t="shared" si="21"/>
        <v>Baseline</v>
      </c>
    </row>
    <row r="1150" spans="1:12" x14ac:dyDescent="0.25">
      <c r="A1150" t="s">
        <v>12</v>
      </c>
      <c r="B1150">
        <v>698406</v>
      </c>
      <c r="C1150" t="s">
        <v>1762</v>
      </c>
      <c r="D1150" t="s">
        <v>15</v>
      </c>
      <c r="E1150">
        <v>19</v>
      </c>
      <c r="F1150">
        <v>20</v>
      </c>
      <c r="G1150">
        <v>20</v>
      </c>
      <c r="H1150">
        <v>20</v>
      </c>
      <c r="I1150" t="s">
        <v>16</v>
      </c>
      <c r="J1150" t="s">
        <v>20</v>
      </c>
      <c r="K1150" t="s">
        <v>21</v>
      </c>
      <c r="L1150" t="str">
        <f t="shared" si="21"/>
        <v>Equal</v>
      </c>
    </row>
    <row r="1151" spans="1:12" x14ac:dyDescent="0.25">
      <c r="A1151" t="s">
        <v>12</v>
      </c>
      <c r="B1151">
        <v>693936</v>
      </c>
      <c r="C1151" t="s">
        <v>1763</v>
      </c>
      <c r="D1151" t="s">
        <v>15</v>
      </c>
      <c r="E1151">
        <v>896</v>
      </c>
      <c r="F1151">
        <v>18</v>
      </c>
      <c r="G1151">
        <v>20</v>
      </c>
      <c r="H1151">
        <v>18</v>
      </c>
      <c r="I1151" t="s">
        <v>16</v>
      </c>
      <c r="J1151" t="s">
        <v>20</v>
      </c>
      <c r="K1151" t="s">
        <v>21</v>
      </c>
      <c r="L1151" t="str">
        <f t="shared" si="21"/>
        <v>Vessel</v>
      </c>
    </row>
    <row r="1152" spans="1:12" x14ac:dyDescent="0.25">
      <c r="A1152" t="s">
        <v>12</v>
      </c>
      <c r="B1152" t="s">
        <v>1764</v>
      </c>
      <c r="C1152" t="s">
        <v>1765</v>
      </c>
      <c r="D1152" t="s">
        <v>15</v>
      </c>
      <c r="E1152">
        <v>1540</v>
      </c>
      <c r="F1152">
        <v>6</v>
      </c>
      <c r="G1152">
        <v>6</v>
      </c>
      <c r="H1152">
        <v>6</v>
      </c>
      <c r="I1152" t="s">
        <v>16</v>
      </c>
      <c r="J1152" t="s">
        <v>1653</v>
      </c>
      <c r="K1152" t="s">
        <v>18</v>
      </c>
      <c r="L1152" t="str">
        <f t="shared" si="21"/>
        <v>Equal</v>
      </c>
    </row>
    <row r="1153" spans="1:12" x14ac:dyDescent="0.25">
      <c r="A1153" t="s">
        <v>12</v>
      </c>
      <c r="B1153">
        <v>909373</v>
      </c>
      <c r="C1153" t="s">
        <v>1766</v>
      </c>
      <c r="D1153" t="s">
        <v>15</v>
      </c>
      <c r="E1153">
        <v>260</v>
      </c>
      <c r="F1153">
        <v>20</v>
      </c>
      <c r="G1153">
        <v>20</v>
      </c>
      <c r="H1153">
        <v>20</v>
      </c>
      <c r="I1153" t="s">
        <v>16</v>
      </c>
      <c r="J1153" t="s">
        <v>20</v>
      </c>
      <c r="K1153" t="s">
        <v>21</v>
      </c>
      <c r="L1153" t="str">
        <f t="shared" si="21"/>
        <v>Equal</v>
      </c>
    </row>
    <row r="1154" spans="1:12" x14ac:dyDescent="0.25">
      <c r="A1154" t="s">
        <v>12</v>
      </c>
      <c r="B1154" t="s">
        <v>1767</v>
      </c>
      <c r="C1154" t="s">
        <v>1768</v>
      </c>
      <c r="D1154" t="s">
        <v>15</v>
      </c>
      <c r="E1154">
        <v>300</v>
      </c>
      <c r="F1154">
        <v>6</v>
      </c>
      <c r="G1154">
        <v>6</v>
      </c>
      <c r="H1154">
        <v>6</v>
      </c>
      <c r="I1154" t="s">
        <v>16</v>
      </c>
      <c r="J1154" t="s">
        <v>1653</v>
      </c>
      <c r="K1154" t="s">
        <v>18</v>
      </c>
      <c r="L1154" t="str">
        <f t="shared" ref="L1154:L1217" si="22">IF(F1154=G1154, "Equal", IF(F1154&gt;G1154, "Baseline", "Vessel"))</f>
        <v>Equal</v>
      </c>
    </row>
    <row r="1155" spans="1:12" x14ac:dyDescent="0.25">
      <c r="A1155" t="s">
        <v>12</v>
      </c>
      <c r="B1155">
        <v>521620</v>
      </c>
      <c r="C1155" t="s">
        <v>1769</v>
      </c>
      <c r="D1155" t="s">
        <v>15</v>
      </c>
      <c r="E1155">
        <v>789</v>
      </c>
      <c r="F1155">
        <v>20</v>
      </c>
      <c r="G1155">
        <v>20</v>
      </c>
      <c r="H1155">
        <v>20</v>
      </c>
      <c r="I1155" t="s">
        <v>16</v>
      </c>
      <c r="J1155" t="s">
        <v>36</v>
      </c>
      <c r="K1155" t="s">
        <v>21</v>
      </c>
      <c r="L1155" t="str">
        <f t="shared" si="22"/>
        <v>Equal</v>
      </c>
    </row>
    <row r="1156" spans="1:12" x14ac:dyDescent="0.25">
      <c r="A1156" t="s">
        <v>12</v>
      </c>
      <c r="B1156">
        <v>913881</v>
      </c>
      <c r="C1156" t="s">
        <v>1770</v>
      </c>
      <c r="D1156" t="s">
        <v>15</v>
      </c>
      <c r="E1156">
        <v>573</v>
      </c>
      <c r="F1156">
        <v>20</v>
      </c>
      <c r="G1156">
        <v>20</v>
      </c>
      <c r="H1156">
        <v>20</v>
      </c>
      <c r="I1156" t="s">
        <v>16</v>
      </c>
      <c r="J1156" t="s">
        <v>36</v>
      </c>
      <c r="K1156" t="s">
        <v>21</v>
      </c>
      <c r="L1156" t="str">
        <f t="shared" si="22"/>
        <v>Equal</v>
      </c>
    </row>
    <row r="1157" spans="1:12" x14ac:dyDescent="0.25">
      <c r="A1157" t="s">
        <v>12</v>
      </c>
      <c r="B1157">
        <v>513211</v>
      </c>
      <c r="C1157" t="s">
        <v>1771</v>
      </c>
      <c r="D1157" t="s">
        <v>15</v>
      </c>
      <c r="E1157">
        <v>855</v>
      </c>
      <c r="F1157">
        <v>20</v>
      </c>
      <c r="G1157">
        <v>20</v>
      </c>
      <c r="H1157">
        <v>20</v>
      </c>
      <c r="I1157" t="s">
        <v>28</v>
      </c>
      <c r="J1157" t="s">
        <v>82</v>
      </c>
      <c r="K1157" t="s">
        <v>28</v>
      </c>
      <c r="L1157" t="str">
        <f t="shared" si="22"/>
        <v>Equal</v>
      </c>
    </row>
    <row r="1158" spans="1:12" x14ac:dyDescent="0.25">
      <c r="A1158" t="s">
        <v>12</v>
      </c>
      <c r="B1158">
        <v>946220</v>
      </c>
      <c r="C1158" t="s">
        <v>435</v>
      </c>
      <c r="D1158" t="s">
        <v>15</v>
      </c>
      <c r="E1158">
        <v>742</v>
      </c>
      <c r="F1158">
        <v>22</v>
      </c>
      <c r="G1158">
        <v>20</v>
      </c>
      <c r="H1158">
        <v>20</v>
      </c>
      <c r="I1158" t="s">
        <v>28</v>
      </c>
      <c r="J1158" t="s">
        <v>190</v>
      </c>
      <c r="K1158" t="s">
        <v>28</v>
      </c>
      <c r="L1158" t="str">
        <f t="shared" si="22"/>
        <v>Baseline</v>
      </c>
    </row>
    <row r="1159" spans="1:12" x14ac:dyDescent="0.25">
      <c r="A1159" t="s">
        <v>12</v>
      </c>
      <c r="B1159">
        <v>656186</v>
      </c>
      <c r="C1159" t="s">
        <v>1401</v>
      </c>
      <c r="D1159" t="s">
        <v>15</v>
      </c>
      <c r="E1159">
        <v>152</v>
      </c>
      <c r="F1159">
        <v>20</v>
      </c>
      <c r="G1159">
        <v>20</v>
      </c>
      <c r="H1159">
        <v>20</v>
      </c>
      <c r="I1159" t="s">
        <v>28</v>
      </c>
      <c r="J1159" t="s">
        <v>82</v>
      </c>
      <c r="K1159" t="s">
        <v>28</v>
      </c>
      <c r="L1159" t="str">
        <f t="shared" si="22"/>
        <v>Equal</v>
      </c>
    </row>
    <row r="1160" spans="1:12" x14ac:dyDescent="0.25">
      <c r="A1160" t="s">
        <v>12</v>
      </c>
      <c r="B1160">
        <v>660592</v>
      </c>
      <c r="C1160" t="s">
        <v>1772</v>
      </c>
      <c r="D1160" t="s">
        <v>15</v>
      </c>
      <c r="E1160">
        <v>704</v>
      </c>
      <c r="F1160">
        <v>20</v>
      </c>
      <c r="G1160">
        <v>20</v>
      </c>
      <c r="H1160">
        <v>20</v>
      </c>
      <c r="I1160" t="s">
        <v>16</v>
      </c>
      <c r="J1160" t="s">
        <v>20</v>
      </c>
      <c r="K1160" t="s">
        <v>21</v>
      </c>
      <c r="L1160" t="str">
        <f t="shared" si="22"/>
        <v>Equal</v>
      </c>
    </row>
    <row r="1161" spans="1:12" x14ac:dyDescent="0.25">
      <c r="A1161" t="s">
        <v>12</v>
      </c>
      <c r="B1161">
        <v>681109</v>
      </c>
      <c r="C1161" t="s">
        <v>1773</v>
      </c>
      <c r="D1161" t="s">
        <v>99</v>
      </c>
      <c r="E1161">
        <v>1612</v>
      </c>
      <c r="F1161">
        <v>38</v>
      </c>
      <c r="G1161">
        <v>21</v>
      </c>
      <c r="H1161">
        <v>21</v>
      </c>
      <c r="I1161" t="s">
        <v>28</v>
      </c>
      <c r="J1161" t="s">
        <v>82</v>
      </c>
      <c r="K1161" t="s">
        <v>28</v>
      </c>
      <c r="L1161" t="str">
        <f t="shared" si="22"/>
        <v>Baseline</v>
      </c>
    </row>
    <row r="1162" spans="1:12" x14ac:dyDescent="0.25">
      <c r="A1162" t="s">
        <v>12</v>
      </c>
      <c r="B1162">
        <v>1023435</v>
      </c>
      <c r="C1162" t="s">
        <v>1774</v>
      </c>
      <c r="D1162" t="s">
        <v>15</v>
      </c>
      <c r="E1162">
        <v>560</v>
      </c>
      <c r="F1162">
        <v>21</v>
      </c>
      <c r="G1162">
        <v>21</v>
      </c>
      <c r="H1162">
        <v>21</v>
      </c>
      <c r="I1162" t="s">
        <v>16</v>
      </c>
      <c r="J1162" t="s">
        <v>85</v>
      </c>
      <c r="K1162" t="s">
        <v>21</v>
      </c>
      <c r="L1162" t="str">
        <f t="shared" si="22"/>
        <v>Equal</v>
      </c>
    </row>
    <row r="1163" spans="1:12" x14ac:dyDescent="0.25">
      <c r="A1163" t="s">
        <v>12</v>
      </c>
      <c r="B1163">
        <v>551631</v>
      </c>
      <c r="C1163" t="s">
        <v>1775</v>
      </c>
      <c r="D1163" t="s">
        <v>15</v>
      </c>
      <c r="E1163">
        <v>156</v>
      </c>
      <c r="F1163">
        <v>22</v>
      </c>
      <c r="G1163">
        <v>22</v>
      </c>
      <c r="H1163">
        <v>22</v>
      </c>
      <c r="I1163" t="s">
        <v>16</v>
      </c>
      <c r="J1163" t="s">
        <v>36</v>
      </c>
      <c r="K1163" t="s">
        <v>21</v>
      </c>
      <c r="L1163" t="str">
        <f t="shared" si="22"/>
        <v>Equal</v>
      </c>
    </row>
    <row r="1164" spans="1:12" x14ac:dyDescent="0.25">
      <c r="A1164" t="s">
        <v>12</v>
      </c>
      <c r="B1164">
        <v>1165271</v>
      </c>
      <c r="C1164" t="s">
        <v>1776</v>
      </c>
      <c r="D1164" t="s">
        <v>15</v>
      </c>
      <c r="E1164">
        <v>1124</v>
      </c>
      <c r="F1164">
        <v>6</v>
      </c>
      <c r="G1164">
        <v>22</v>
      </c>
      <c r="H1164">
        <v>6</v>
      </c>
      <c r="I1164" t="s">
        <v>16</v>
      </c>
      <c r="J1164" t="s">
        <v>25</v>
      </c>
      <c r="K1164" t="s">
        <v>26</v>
      </c>
      <c r="L1164" t="str">
        <f t="shared" si="22"/>
        <v>Vessel</v>
      </c>
    </row>
    <row r="1165" spans="1:12" x14ac:dyDescent="0.25">
      <c r="A1165" t="s">
        <v>12</v>
      </c>
      <c r="B1165">
        <v>1043525</v>
      </c>
      <c r="C1165" t="s">
        <v>1777</v>
      </c>
      <c r="D1165" t="s">
        <v>15</v>
      </c>
      <c r="E1165">
        <v>442</v>
      </c>
      <c r="F1165">
        <v>6</v>
      </c>
      <c r="G1165">
        <v>6</v>
      </c>
      <c r="H1165">
        <v>6</v>
      </c>
      <c r="I1165" t="s">
        <v>16</v>
      </c>
      <c r="J1165" t="s">
        <v>1653</v>
      </c>
      <c r="K1165" t="s">
        <v>18</v>
      </c>
      <c r="L1165" t="str">
        <f t="shared" si="22"/>
        <v>Equal</v>
      </c>
    </row>
    <row r="1166" spans="1:12" x14ac:dyDescent="0.25">
      <c r="A1166" t="s">
        <v>12</v>
      </c>
      <c r="B1166">
        <v>1169458</v>
      </c>
      <c r="C1166" t="s">
        <v>1778</v>
      </c>
      <c r="D1166" t="s">
        <v>15</v>
      </c>
      <c r="E1166">
        <v>514</v>
      </c>
      <c r="F1166">
        <v>22</v>
      </c>
      <c r="G1166">
        <v>22</v>
      </c>
      <c r="H1166">
        <v>22</v>
      </c>
      <c r="I1166" t="s">
        <v>16</v>
      </c>
      <c r="J1166" t="s">
        <v>85</v>
      </c>
      <c r="K1166" t="s">
        <v>21</v>
      </c>
      <c r="L1166" t="str">
        <f t="shared" si="22"/>
        <v>Equal</v>
      </c>
    </row>
    <row r="1167" spans="1:12" x14ac:dyDescent="0.25">
      <c r="A1167" t="s">
        <v>12</v>
      </c>
      <c r="B1167">
        <v>695333</v>
      </c>
      <c r="C1167" t="s">
        <v>1779</v>
      </c>
      <c r="D1167" t="s">
        <v>15</v>
      </c>
      <c r="E1167">
        <v>213</v>
      </c>
      <c r="F1167">
        <v>22</v>
      </c>
      <c r="G1167">
        <v>22</v>
      </c>
      <c r="H1167">
        <v>22</v>
      </c>
      <c r="I1167" t="s">
        <v>16</v>
      </c>
      <c r="J1167" t="s">
        <v>36</v>
      </c>
      <c r="K1167" t="s">
        <v>21</v>
      </c>
      <c r="L1167" t="str">
        <f t="shared" si="22"/>
        <v>Equal</v>
      </c>
    </row>
    <row r="1168" spans="1:12" x14ac:dyDescent="0.25">
      <c r="A1168" t="s">
        <v>12</v>
      </c>
      <c r="B1168">
        <v>936966</v>
      </c>
      <c r="C1168" t="s">
        <v>570</v>
      </c>
      <c r="D1168" t="s">
        <v>15</v>
      </c>
      <c r="E1168">
        <v>2</v>
      </c>
      <c r="F1168">
        <v>24</v>
      </c>
      <c r="G1168">
        <v>22</v>
      </c>
      <c r="H1168">
        <v>22</v>
      </c>
      <c r="I1168" t="s">
        <v>16</v>
      </c>
      <c r="J1168" t="s">
        <v>36</v>
      </c>
      <c r="K1168" t="s">
        <v>21</v>
      </c>
      <c r="L1168" t="str">
        <f t="shared" si="22"/>
        <v>Baseline</v>
      </c>
    </row>
    <row r="1169" spans="1:12" x14ac:dyDescent="0.25">
      <c r="A1169" t="s">
        <v>12</v>
      </c>
      <c r="B1169">
        <v>1132192</v>
      </c>
      <c r="C1169" t="s">
        <v>1780</v>
      </c>
      <c r="D1169" t="s">
        <v>15</v>
      </c>
      <c r="E1169">
        <v>616</v>
      </c>
      <c r="F1169">
        <v>6</v>
      </c>
      <c r="G1169">
        <v>6</v>
      </c>
      <c r="H1169">
        <v>6</v>
      </c>
      <c r="I1169" t="s">
        <v>16</v>
      </c>
      <c r="J1169" t="s">
        <v>1653</v>
      </c>
      <c r="K1169" t="s">
        <v>18</v>
      </c>
      <c r="L1169" t="str">
        <f t="shared" si="22"/>
        <v>Equal</v>
      </c>
    </row>
    <row r="1170" spans="1:12" x14ac:dyDescent="0.25">
      <c r="A1170" t="s">
        <v>12</v>
      </c>
      <c r="B1170">
        <v>1149201</v>
      </c>
      <c r="C1170" t="s">
        <v>1781</v>
      </c>
      <c r="D1170" t="s">
        <v>15</v>
      </c>
      <c r="E1170">
        <v>178</v>
      </c>
      <c r="F1170">
        <v>22</v>
      </c>
      <c r="G1170">
        <v>22</v>
      </c>
      <c r="H1170">
        <v>22</v>
      </c>
      <c r="I1170" t="s">
        <v>30</v>
      </c>
      <c r="J1170" t="s">
        <v>78</v>
      </c>
      <c r="K1170" t="s">
        <v>30</v>
      </c>
      <c r="L1170" t="str">
        <f t="shared" si="22"/>
        <v>Equal</v>
      </c>
    </row>
    <row r="1171" spans="1:12" x14ac:dyDescent="0.25">
      <c r="A1171" t="s">
        <v>12</v>
      </c>
      <c r="B1171">
        <v>693072</v>
      </c>
      <c r="C1171" t="s">
        <v>1709</v>
      </c>
      <c r="D1171" t="s">
        <v>15</v>
      </c>
      <c r="E1171">
        <v>939</v>
      </c>
      <c r="F1171">
        <v>22</v>
      </c>
      <c r="G1171">
        <v>22</v>
      </c>
      <c r="H1171">
        <v>22</v>
      </c>
      <c r="I1171" t="s">
        <v>28</v>
      </c>
      <c r="J1171" t="s">
        <v>82</v>
      </c>
      <c r="K1171" t="s">
        <v>28</v>
      </c>
      <c r="L1171" t="str">
        <f t="shared" si="22"/>
        <v>Equal</v>
      </c>
    </row>
    <row r="1172" spans="1:12" x14ac:dyDescent="0.25">
      <c r="A1172" t="s">
        <v>12</v>
      </c>
      <c r="B1172">
        <v>604808</v>
      </c>
      <c r="C1172" t="s">
        <v>1782</v>
      </c>
      <c r="D1172" t="s">
        <v>15</v>
      </c>
      <c r="E1172">
        <v>445</v>
      </c>
      <c r="F1172">
        <v>22</v>
      </c>
      <c r="G1172">
        <v>22</v>
      </c>
      <c r="H1172">
        <v>22</v>
      </c>
      <c r="I1172" t="s">
        <v>16</v>
      </c>
      <c r="J1172" t="s">
        <v>20</v>
      </c>
      <c r="K1172" t="s">
        <v>21</v>
      </c>
      <c r="L1172" t="str">
        <f t="shared" si="22"/>
        <v>Equal</v>
      </c>
    </row>
    <row r="1173" spans="1:12" x14ac:dyDescent="0.25">
      <c r="A1173" t="s">
        <v>12</v>
      </c>
      <c r="B1173">
        <v>646019</v>
      </c>
      <c r="C1173" t="s">
        <v>1783</v>
      </c>
      <c r="D1173" t="s">
        <v>15</v>
      </c>
      <c r="E1173">
        <v>210</v>
      </c>
      <c r="F1173">
        <v>22</v>
      </c>
      <c r="G1173">
        <v>22</v>
      </c>
      <c r="H1173">
        <v>22</v>
      </c>
      <c r="I1173" t="s">
        <v>16</v>
      </c>
      <c r="J1173" t="s">
        <v>36</v>
      </c>
      <c r="K1173" t="s">
        <v>21</v>
      </c>
      <c r="L1173" t="str">
        <f t="shared" si="22"/>
        <v>Equal</v>
      </c>
    </row>
    <row r="1174" spans="1:12" x14ac:dyDescent="0.25">
      <c r="A1174" t="s">
        <v>12</v>
      </c>
      <c r="B1174">
        <v>934352</v>
      </c>
      <c r="C1174" t="s">
        <v>1784</v>
      </c>
      <c r="D1174" t="s">
        <v>15</v>
      </c>
      <c r="E1174">
        <v>549</v>
      </c>
      <c r="F1174">
        <v>22</v>
      </c>
      <c r="G1174">
        <v>22</v>
      </c>
      <c r="H1174">
        <v>22</v>
      </c>
      <c r="I1174" t="s">
        <v>28</v>
      </c>
      <c r="J1174" t="s">
        <v>82</v>
      </c>
      <c r="K1174" t="s">
        <v>28</v>
      </c>
      <c r="L1174" t="str">
        <f t="shared" si="22"/>
        <v>Equal</v>
      </c>
    </row>
    <row r="1175" spans="1:12" x14ac:dyDescent="0.25">
      <c r="A1175" t="s">
        <v>12</v>
      </c>
      <c r="B1175">
        <v>1146406</v>
      </c>
      <c r="C1175" t="s">
        <v>1785</v>
      </c>
      <c r="D1175" t="s">
        <v>15</v>
      </c>
      <c r="E1175">
        <v>1634</v>
      </c>
      <c r="F1175">
        <v>25</v>
      </c>
      <c r="G1175">
        <v>23</v>
      </c>
      <c r="H1175">
        <v>23</v>
      </c>
      <c r="I1175" t="s">
        <v>28</v>
      </c>
      <c r="J1175" t="s">
        <v>190</v>
      </c>
      <c r="K1175" t="s">
        <v>28</v>
      </c>
      <c r="L1175" t="str">
        <f t="shared" si="22"/>
        <v>Baseline</v>
      </c>
    </row>
    <row r="1176" spans="1:12" x14ac:dyDescent="0.25">
      <c r="A1176" t="s">
        <v>12</v>
      </c>
      <c r="B1176">
        <v>908200</v>
      </c>
      <c r="C1176" t="s">
        <v>1786</v>
      </c>
      <c r="D1176" t="s">
        <v>15</v>
      </c>
      <c r="E1176">
        <v>1621</v>
      </c>
      <c r="F1176">
        <v>28</v>
      </c>
      <c r="G1176">
        <v>23</v>
      </c>
      <c r="H1176">
        <v>23</v>
      </c>
      <c r="I1176" t="s">
        <v>16</v>
      </c>
      <c r="J1176" t="s">
        <v>36</v>
      </c>
      <c r="K1176" t="s">
        <v>21</v>
      </c>
      <c r="L1176" t="str">
        <f t="shared" si="22"/>
        <v>Baseline</v>
      </c>
    </row>
    <row r="1177" spans="1:12" x14ac:dyDescent="0.25">
      <c r="A1177" t="s">
        <v>12</v>
      </c>
      <c r="B1177">
        <v>670828</v>
      </c>
      <c r="C1177" t="s">
        <v>1492</v>
      </c>
      <c r="D1177" t="s">
        <v>15</v>
      </c>
      <c r="E1177">
        <v>812</v>
      </c>
      <c r="F1177">
        <v>23</v>
      </c>
      <c r="G1177">
        <v>23</v>
      </c>
      <c r="H1177">
        <v>23</v>
      </c>
      <c r="I1177" t="s">
        <v>16</v>
      </c>
      <c r="J1177" t="s">
        <v>85</v>
      </c>
      <c r="K1177" t="s">
        <v>21</v>
      </c>
      <c r="L1177" t="str">
        <f t="shared" si="22"/>
        <v>Equal</v>
      </c>
    </row>
    <row r="1178" spans="1:12" x14ac:dyDescent="0.25">
      <c r="A1178" t="s">
        <v>12</v>
      </c>
      <c r="B1178" t="s">
        <v>1787</v>
      </c>
      <c r="C1178" t="s">
        <v>1788</v>
      </c>
      <c r="D1178" t="s">
        <v>15</v>
      </c>
      <c r="E1178">
        <v>1412</v>
      </c>
      <c r="F1178">
        <v>6</v>
      </c>
      <c r="G1178">
        <v>6</v>
      </c>
      <c r="H1178">
        <v>6</v>
      </c>
      <c r="I1178" t="s">
        <v>16</v>
      </c>
      <c r="J1178" t="s">
        <v>1653</v>
      </c>
      <c r="K1178" t="s">
        <v>18</v>
      </c>
      <c r="L1178" t="str">
        <f t="shared" si="22"/>
        <v>Equal</v>
      </c>
    </row>
    <row r="1179" spans="1:12" x14ac:dyDescent="0.25">
      <c r="A1179" t="s">
        <v>12</v>
      </c>
      <c r="B1179">
        <v>678319</v>
      </c>
      <c r="C1179" t="s">
        <v>1789</v>
      </c>
      <c r="D1179" t="s">
        <v>15</v>
      </c>
      <c r="E1179">
        <v>570</v>
      </c>
      <c r="F1179">
        <v>24</v>
      </c>
      <c r="G1179">
        <v>24</v>
      </c>
      <c r="H1179">
        <v>24</v>
      </c>
      <c r="I1179" t="s">
        <v>16</v>
      </c>
      <c r="J1179" t="s">
        <v>36</v>
      </c>
      <c r="K1179" t="s">
        <v>21</v>
      </c>
      <c r="L1179" t="str">
        <f t="shared" si="22"/>
        <v>Equal</v>
      </c>
    </row>
    <row r="1180" spans="1:12" x14ac:dyDescent="0.25">
      <c r="A1180" t="s">
        <v>12</v>
      </c>
      <c r="B1180">
        <v>695189</v>
      </c>
      <c r="C1180" t="s">
        <v>1790</v>
      </c>
      <c r="D1180" t="s">
        <v>15</v>
      </c>
      <c r="E1180">
        <v>292</v>
      </c>
      <c r="F1180">
        <v>24</v>
      </c>
      <c r="G1180">
        <v>24</v>
      </c>
      <c r="H1180">
        <v>24</v>
      </c>
      <c r="I1180" t="s">
        <v>16</v>
      </c>
      <c r="J1180" t="s">
        <v>20</v>
      </c>
      <c r="K1180" t="s">
        <v>21</v>
      </c>
      <c r="L1180" t="str">
        <f t="shared" si="22"/>
        <v>Equal</v>
      </c>
    </row>
    <row r="1181" spans="1:12" x14ac:dyDescent="0.25">
      <c r="A1181" t="s">
        <v>12</v>
      </c>
      <c r="B1181">
        <v>698897</v>
      </c>
      <c r="C1181" t="s">
        <v>1791</v>
      </c>
      <c r="D1181" t="s">
        <v>15</v>
      </c>
      <c r="E1181">
        <v>1164</v>
      </c>
      <c r="F1181">
        <v>24</v>
      </c>
      <c r="G1181">
        <v>24</v>
      </c>
      <c r="H1181">
        <v>24</v>
      </c>
      <c r="I1181" t="s">
        <v>16</v>
      </c>
      <c r="J1181" t="s">
        <v>36</v>
      </c>
      <c r="K1181" t="s">
        <v>21</v>
      </c>
      <c r="L1181" t="str">
        <f t="shared" si="22"/>
        <v>Equal</v>
      </c>
    </row>
    <row r="1182" spans="1:12" x14ac:dyDescent="0.25">
      <c r="A1182" t="s">
        <v>12</v>
      </c>
      <c r="B1182">
        <v>912436</v>
      </c>
      <c r="C1182" t="s">
        <v>1792</v>
      </c>
      <c r="D1182" t="s">
        <v>15</v>
      </c>
      <c r="E1182">
        <v>347</v>
      </c>
      <c r="F1182">
        <v>26</v>
      </c>
      <c r="G1182">
        <v>25</v>
      </c>
      <c r="H1182">
        <v>25</v>
      </c>
      <c r="I1182" t="s">
        <v>16</v>
      </c>
      <c r="J1182" t="s">
        <v>85</v>
      </c>
      <c r="K1182" t="s">
        <v>21</v>
      </c>
      <c r="L1182" t="str">
        <f t="shared" si="22"/>
        <v>Baseline</v>
      </c>
    </row>
    <row r="1183" spans="1:12" x14ac:dyDescent="0.25">
      <c r="A1183" t="s">
        <v>12</v>
      </c>
      <c r="B1183">
        <v>1038780</v>
      </c>
      <c r="C1183" t="s">
        <v>1793</v>
      </c>
      <c r="D1183" t="s">
        <v>15</v>
      </c>
      <c r="E1183">
        <v>673</v>
      </c>
      <c r="F1183">
        <v>28</v>
      </c>
      <c r="G1183">
        <v>25</v>
      </c>
      <c r="H1183">
        <v>25</v>
      </c>
      <c r="I1183" t="s">
        <v>29</v>
      </c>
      <c r="J1183" t="s">
        <v>122</v>
      </c>
      <c r="K1183" t="s">
        <v>29</v>
      </c>
      <c r="L1183" t="str">
        <f t="shared" si="22"/>
        <v>Baseline</v>
      </c>
    </row>
    <row r="1184" spans="1:12" x14ac:dyDescent="0.25">
      <c r="A1184" t="s">
        <v>12</v>
      </c>
      <c r="B1184">
        <v>667476</v>
      </c>
      <c r="C1184" t="s">
        <v>1794</v>
      </c>
      <c r="D1184" t="s">
        <v>15</v>
      </c>
      <c r="E1184">
        <v>1541</v>
      </c>
      <c r="F1184">
        <v>28</v>
      </c>
      <c r="G1184">
        <v>25</v>
      </c>
      <c r="H1184">
        <v>25</v>
      </c>
      <c r="I1184" t="s">
        <v>30</v>
      </c>
      <c r="J1184" t="s">
        <v>78</v>
      </c>
      <c r="K1184" t="s">
        <v>30</v>
      </c>
      <c r="L1184" t="str">
        <f t="shared" si="22"/>
        <v>Baseline</v>
      </c>
    </row>
    <row r="1185" spans="1:12" x14ac:dyDescent="0.25">
      <c r="A1185" t="s">
        <v>12</v>
      </c>
      <c r="B1185">
        <v>1158541</v>
      </c>
      <c r="C1185" t="s">
        <v>1795</v>
      </c>
      <c r="D1185" t="s">
        <v>15</v>
      </c>
      <c r="E1185">
        <v>427</v>
      </c>
      <c r="F1185">
        <v>55</v>
      </c>
      <c r="G1185">
        <v>26</v>
      </c>
      <c r="H1185">
        <v>26</v>
      </c>
      <c r="I1185" t="s">
        <v>16</v>
      </c>
      <c r="J1185" t="s">
        <v>36</v>
      </c>
      <c r="K1185" t="s">
        <v>21</v>
      </c>
      <c r="L1185" t="str">
        <f t="shared" si="22"/>
        <v>Baseline</v>
      </c>
    </row>
    <row r="1186" spans="1:12" x14ac:dyDescent="0.25">
      <c r="A1186" t="s">
        <v>12</v>
      </c>
      <c r="B1186">
        <v>918276</v>
      </c>
      <c r="C1186" t="s">
        <v>1496</v>
      </c>
      <c r="D1186" t="s">
        <v>15</v>
      </c>
      <c r="E1186">
        <v>622</v>
      </c>
      <c r="F1186">
        <v>28</v>
      </c>
      <c r="G1186">
        <v>26</v>
      </c>
      <c r="H1186">
        <v>26</v>
      </c>
      <c r="I1186" t="s">
        <v>16</v>
      </c>
      <c r="J1186" t="s">
        <v>20</v>
      </c>
      <c r="K1186" t="s">
        <v>21</v>
      </c>
      <c r="L1186" t="str">
        <f t="shared" si="22"/>
        <v>Baseline</v>
      </c>
    </row>
    <row r="1187" spans="1:12" x14ac:dyDescent="0.25">
      <c r="A1187" t="s">
        <v>12</v>
      </c>
      <c r="B1187">
        <v>619805</v>
      </c>
      <c r="C1187" t="s">
        <v>1796</v>
      </c>
      <c r="D1187" t="s">
        <v>15</v>
      </c>
      <c r="E1187">
        <v>1158</v>
      </c>
      <c r="F1187">
        <v>32</v>
      </c>
      <c r="G1187">
        <v>27</v>
      </c>
      <c r="H1187">
        <v>27</v>
      </c>
      <c r="I1187" t="s">
        <v>28</v>
      </c>
      <c r="J1187" t="s">
        <v>82</v>
      </c>
      <c r="K1187" t="s">
        <v>28</v>
      </c>
      <c r="L1187" t="str">
        <f t="shared" si="22"/>
        <v>Baseline</v>
      </c>
    </row>
    <row r="1188" spans="1:12" x14ac:dyDescent="0.25">
      <c r="A1188" t="s">
        <v>12</v>
      </c>
      <c r="B1188">
        <v>629190</v>
      </c>
      <c r="C1188" t="s">
        <v>1797</v>
      </c>
      <c r="D1188" t="s">
        <v>15</v>
      </c>
      <c r="E1188">
        <v>116</v>
      </c>
      <c r="F1188">
        <v>27</v>
      </c>
      <c r="G1188">
        <v>27</v>
      </c>
      <c r="H1188">
        <v>27</v>
      </c>
      <c r="I1188" t="s">
        <v>16</v>
      </c>
      <c r="J1188" t="s">
        <v>20</v>
      </c>
      <c r="K1188" t="s">
        <v>21</v>
      </c>
      <c r="L1188" t="str">
        <f t="shared" si="22"/>
        <v>Equal</v>
      </c>
    </row>
    <row r="1189" spans="1:12" x14ac:dyDescent="0.25">
      <c r="A1189" t="s">
        <v>12</v>
      </c>
      <c r="B1189">
        <v>611120</v>
      </c>
      <c r="C1189" t="s">
        <v>1798</v>
      </c>
      <c r="D1189" t="s">
        <v>15</v>
      </c>
      <c r="E1189">
        <v>507</v>
      </c>
      <c r="F1189">
        <v>27</v>
      </c>
      <c r="G1189">
        <v>27</v>
      </c>
      <c r="H1189">
        <v>27</v>
      </c>
      <c r="I1189" t="s">
        <v>16</v>
      </c>
      <c r="J1189" t="s">
        <v>36</v>
      </c>
      <c r="K1189" t="s">
        <v>21</v>
      </c>
      <c r="L1189" t="str">
        <f t="shared" si="22"/>
        <v>Equal</v>
      </c>
    </row>
    <row r="1190" spans="1:12" x14ac:dyDescent="0.25">
      <c r="A1190" t="s">
        <v>12</v>
      </c>
      <c r="B1190">
        <v>1051666</v>
      </c>
      <c r="C1190" t="s">
        <v>1251</v>
      </c>
      <c r="D1190" t="s">
        <v>15</v>
      </c>
      <c r="E1190">
        <v>876</v>
      </c>
      <c r="F1190">
        <v>28</v>
      </c>
      <c r="G1190">
        <v>28</v>
      </c>
      <c r="H1190">
        <v>28</v>
      </c>
      <c r="I1190" t="s">
        <v>28</v>
      </c>
      <c r="J1190" t="s">
        <v>82</v>
      </c>
      <c r="K1190" t="s">
        <v>28</v>
      </c>
      <c r="L1190" t="str">
        <f t="shared" si="22"/>
        <v>Equal</v>
      </c>
    </row>
    <row r="1191" spans="1:12" x14ac:dyDescent="0.25">
      <c r="A1191" t="s">
        <v>12</v>
      </c>
      <c r="B1191">
        <v>635763</v>
      </c>
      <c r="C1191" t="s">
        <v>1799</v>
      </c>
      <c r="D1191" t="s">
        <v>15</v>
      </c>
      <c r="E1191">
        <v>82</v>
      </c>
      <c r="F1191">
        <v>33</v>
      </c>
      <c r="G1191">
        <v>30</v>
      </c>
      <c r="H1191">
        <v>30</v>
      </c>
      <c r="I1191" t="s">
        <v>30</v>
      </c>
      <c r="J1191" t="s">
        <v>78</v>
      </c>
      <c r="K1191" t="s">
        <v>30</v>
      </c>
      <c r="L1191" t="str">
        <f t="shared" si="22"/>
        <v>Baseline</v>
      </c>
    </row>
    <row r="1192" spans="1:12" x14ac:dyDescent="0.25">
      <c r="A1192" t="s">
        <v>12</v>
      </c>
      <c r="B1192">
        <v>1137883</v>
      </c>
      <c r="C1192" t="s">
        <v>1800</v>
      </c>
      <c r="D1192" t="s">
        <v>15</v>
      </c>
      <c r="E1192">
        <v>333</v>
      </c>
      <c r="F1192">
        <v>37</v>
      </c>
      <c r="G1192">
        <v>30</v>
      </c>
      <c r="H1192">
        <v>30</v>
      </c>
      <c r="I1192" t="s">
        <v>16</v>
      </c>
      <c r="J1192" t="s">
        <v>85</v>
      </c>
      <c r="K1192" t="s">
        <v>21</v>
      </c>
      <c r="L1192" t="str">
        <f t="shared" si="22"/>
        <v>Baseline</v>
      </c>
    </row>
    <row r="1193" spans="1:12" x14ac:dyDescent="0.25">
      <c r="A1193" t="s">
        <v>12</v>
      </c>
      <c r="B1193">
        <v>529380</v>
      </c>
      <c r="C1193" t="s">
        <v>1801</v>
      </c>
      <c r="D1193" t="s">
        <v>15</v>
      </c>
      <c r="E1193">
        <v>984</v>
      </c>
      <c r="F1193">
        <v>30</v>
      </c>
      <c r="G1193">
        <v>30</v>
      </c>
      <c r="H1193">
        <v>30</v>
      </c>
      <c r="I1193" t="s">
        <v>16</v>
      </c>
      <c r="J1193" t="s">
        <v>36</v>
      </c>
      <c r="K1193" t="s">
        <v>21</v>
      </c>
      <c r="L1193" t="str">
        <f t="shared" si="22"/>
        <v>Equal</v>
      </c>
    </row>
    <row r="1194" spans="1:12" x14ac:dyDescent="0.25">
      <c r="A1194" t="s">
        <v>12</v>
      </c>
      <c r="B1194">
        <v>1023529</v>
      </c>
      <c r="C1194" t="s">
        <v>1802</v>
      </c>
      <c r="D1194" t="s">
        <v>15</v>
      </c>
      <c r="E1194">
        <v>149</v>
      </c>
      <c r="F1194">
        <v>33</v>
      </c>
      <c r="G1194">
        <v>30</v>
      </c>
      <c r="H1194">
        <v>30</v>
      </c>
      <c r="I1194" t="s">
        <v>28</v>
      </c>
      <c r="J1194" t="s">
        <v>82</v>
      </c>
      <c r="K1194" t="s">
        <v>28</v>
      </c>
      <c r="L1194" t="str">
        <f t="shared" si="22"/>
        <v>Baseline</v>
      </c>
    </row>
    <row r="1195" spans="1:12" x14ac:dyDescent="0.25">
      <c r="A1195" t="s">
        <v>12</v>
      </c>
      <c r="B1195">
        <v>1032226</v>
      </c>
      <c r="C1195" t="s">
        <v>1803</v>
      </c>
      <c r="D1195" t="s">
        <v>15</v>
      </c>
      <c r="E1195">
        <v>766</v>
      </c>
      <c r="F1195">
        <v>31</v>
      </c>
      <c r="G1195">
        <v>31</v>
      </c>
      <c r="H1195">
        <v>31</v>
      </c>
      <c r="I1195" t="s">
        <v>16</v>
      </c>
      <c r="J1195" t="s">
        <v>36</v>
      </c>
      <c r="K1195" t="s">
        <v>21</v>
      </c>
      <c r="L1195" t="str">
        <f t="shared" si="22"/>
        <v>Equal</v>
      </c>
    </row>
    <row r="1196" spans="1:12" x14ac:dyDescent="0.25">
      <c r="A1196" t="s">
        <v>12</v>
      </c>
      <c r="B1196">
        <v>994360</v>
      </c>
      <c r="C1196" t="s">
        <v>1804</v>
      </c>
      <c r="D1196" t="s">
        <v>15</v>
      </c>
      <c r="E1196">
        <v>793</v>
      </c>
      <c r="F1196">
        <v>6</v>
      </c>
      <c r="G1196">
        <v>6</v>
      </c>
      <c r="H1196">
        <v>6</v>
      </c>
      <c r="I1196" t="s">
        <v>16</v>
      </c>
      <c r="J1196" t="s">
        <v>1653</v>
      </c>
      <c r="K1196" t="s">
        <v>18</v>
      </c>
      <c r="L1196" t="str">
        <f t="shared" si="22"/>
        <v>Equal</v>
      </c>
    </row>
    <row r="1197" spans="1:12" x14ac:dyDescent="0.25">
      <c r="A1197" t="s">
        <v>12</v>
      </c>
      <c r="B1197">
        <v>1038253</v>
      </c>
      <c r="C1197" t="s">
        <v>1805</v>
      </c>
      <c r="D1197" t="s">
        <v>15</v>
      </c>
      <c r="E1197">
        <v>372</v>
      </c>
      <c r="F1197">
        <v>77</v>
      </c>
      <c r="G1197">
        <v>32</v>
      </c>
      <c r="H1197">
        <v>32</v>
      </c>
      <c r="I1197" t="s">
        <v>28</v>
      </c>
      <c r="J1197" t="s">
        <v>82</v>
      </c>
      <c r="K1197" t="s">
        <v>28</v>
      </c>
      <c r="L1197" t="str">
        <f t="shared" si="22"/>
        <v>Baseline</v>
      </c>
    </row>
    <row r="1198" spans="1:12" x14ac:dyDescent="0.25">
      <c r="A1198" t="s">
        <v>12</v>
      </c>
      <c r="B1198">
        <v>668869</v>
      </c>
      <c r="C1198" t="s">
        <v>1806</v>
      </c>
      <c r="D1198" t="s">
        <v>15</v>
      </c>
      <c r="E1198">
        <v>1446</v>
      </c>
      <c r="F1198">
        <v>34</v>
      </c>
      <c r="G1198">
        <v>34</v>
      </c>
      <c r="H1198">
        <v>34</v>
      </c>
      <c r="I1198" t="s">
        <v>16</v>
      </c>
      <c r="J1198" t="s">
        <v>85</v>
      </c>
      <c r="K1198" t="s">
        <v>21</v>
      </c>
      <c r="L1198" t="str">
        <f t="shared" si="22"/>
        <v>Equal</v>
      </c>
    </row>
    <row r="1199" spans="1:12" x14ac:dyDescent="0.25">
      <c r="A1199" t="s">
        <v>12</v>
      </c>
      <c r="B1199">
        <v>650361</v>
      </c>
      <c r="C1199" t="s">
        <v>1807</v>
      </c>
      <c r="D1199" t="s">
        <v>15</v>
      </c>
      <c r="E1199">
        <v>1274</v>
      </c>
      <c r="F1199">
        <v>35</v>
      </c>
      <c r="G1199">
        <v>35</v>
      </c>
      <c r="H1199">
        <v>35</v>
      </c>
      <c r="I1199" t="s">
        <v>28</v>
      </c>
      <c r="J1199" t="s">
        <v>82</v>
      </c>
      <c r="K1199" t="s">
        <v>28</v>
      </c>
      <c r="L1199" t="str">
        <f t="shared" si="22"/>
        <v>Equal</v>
      </c>
    </row>
    <row r="1200" spans="1:12" x14ac:dyDescent="0.25">
      <c r="A1200" t="s">
        <v>12</v>
      </c>
      <c r="B1200">
        <v>694324</v>
      </c>
      <c r="C1200" t="s">
        <v>1808</v>
      </c>
      <c r="D1200" t="s">
        <v>15</v>
      </c>
      <c r="E1200">
        <v>184</v>
      </c>
      <c r="F1200">
        <v>27</v>
      </c>
      <c r="G1200">
        <v>35</v>
      </c>
      <c r="H1200">
        <v>27</v>
      </c>
      <c r="I1200" t="s">
        <v>16</v>
      </c>
      <c r="J1200" t="s">
        <v>36</v>
      </c>
      <c r="K1200" t="s">
        <v>21</v>
      </c>
      <c r="L1200" t="str">
        <f t="shared" si="22"/>
        <v>Vessel</v>
      </c>
    </row>
    <row r="1201" spans="1:12" x14ac:dyDescent="0.25">
      <c r="A1201" t="s">
        <v>12</v>
      </c>
      <c r="B1201">
        <v>669392</v>
      </c>
      <c r="C1201" t="s">
        <v>1809</v>
      </c>
      <c r="D1201" t="s">
        <v>15</v>
      </c>
      <c r="E1201">
        <v>971</v>
      </c>
      <c r="F1201">
        <v>42</v>
      </c>
      <c r="G1201">
        <v>36</v>
      </c>
      <c r="H1201">
        <v>36</v>
      </c>
      <c r="I1201" t="s">
        <v>31</v>
      </c>
      <c r="J1201" t="s">
        <v>388</v>
      </c>
      <c r="K1201" t="s">
        <v>31</v>
      </c>
      <c r="L1201" t="str">
        <f t="shared" si="22"/>
        <v>Baseline</v>
      </c>
    </row>
    <row r="1202" spans="1:12" x14ac:dyDescent="0.25">
      <c r="A1202" t="s">
        <v>12</v>
      </c>
      <c r="B1202">
        <v>550491</v>
      </c>
      <c r="C1202" t="s">
        <v>1810</v>
      </c>
      <c r="D1202" t="s">
        <v>15</v>
      </c>
      <c r="E1202">
        <v>413</v>
      </c>
      <c r="F1202">
        <v>45</v>
      </c>
      <c r="G1202">
        <v>36</v>
      </c>
      <c r="H1202">
        <v>36</v>
      </c>
      <c r="I1202" t="s">
        <v>31</v>
      </c>
      <c r="J1202" t="s">
        <v>52</v>
      </c>
      <c r="K1202" t="s">
        <v>21</v>
      </c>
      <c r="L1202" t="str">
        <f t="shared" si="22"/>
        <v>Baseline</v>
      </c>
    </row>
    <row r="1203" spans="1:12" x14ac:dyDescent="0.25">
      <c r="A1203" t="s">
        <v>12</v>
      </c>
      <c r="B1203">
        <v>917194</v>
      </c>
      <c r="C1203" t="s">
        <v>1811</v>
      </c>
      <c r="D1203" t="s">
        <v>15</v>
      </c>
      <c r="E1203">
        <v>1034</v>
      </c>
      <c r="F1203">
        <v>37</v>
      </c>
      <c r="G1203">
        <v>37</v>
      </c>
      <c r="H1203">
        <v>37</v>
      </c>
      <c r="I1203" t="s">
        <v>16</v>
      </c>
      <c r="J1203" t="s">
        <v>25</v>
      </c>
      <c r="K1203" t="s">
        <v>26</v>
      </c>
      <c r="L1203" t="str">
        <f t="shared" si="22"/>
        <v>Equal</v>
      </c>
    </row>
    <row r="1204" spans="1:12" x14ac:dyDescent="0.25">
      <c r="A1204" t="s">
        <v>12</v>
      </c>
      <c r="B1204">
        <v>1122378</v>
      </c>
      <c r="C1204" t="s">
        <v>1812</v>
      </c>
      <c r="D1204" t="s">
        <v>15</v>
      </c>
      <c r="E1204">
        <v>1004</v>
      </c>
      <c r="F1204">
        <v>38</v>
      </c>
      <c r="G1204">
        <v>38</v>
      </c>
      <c r="H1204">
        <v>38</v>
      </c>
      <c r="I1204" t="s">
        <v>28</v>
      </c>
      <c r="J1204" t="s">
        <v>82</v>
      </c>
      <c r="K1204" t="s">
        <v>28</v>
      </c>
      <c r="L1204" t="str">
        <f t="shared" si="22"/>
        <v>Equal</v>
      </c>
    </row>
    <row r="1205" spans="1:12" x14ac:dyDescent="0.25">
      <c r="A1205" t="s">
        <v>12</v>
      </c>
      <c r="B1205" t="s">
        <v>1813</v>
      </c>
      <c r="C1205" t="s">
        <v>1814</v>
      </c>
      <c r="D1205" t="s">
        <v>15</v>
      </c>
      <c r="E1205">
        <v>1201</v>
      </c>
      <c r="F1205">
        <v>6</v>
      </c>
      <c r="G1205">
        <v>6</v>
      </c>
      <c r="H1205">
        <v>6</v>
      </c>
      <c r="I1205" t="s">
        <v>16</v>
      </c>
      <c r="J1205" t="s">
        <v>1653</v>
      </c>
      <c r="K1205" t="s">
        <v>18</v>
      </c>
      <c r="L1205" t="str">
        <f t="shared" si="22"/>
        <v>Equal</v>
      </c>
    </row>
    <row r="1206" spans="1:12" x14ac:dyDescent="0.25">
      <c r="A1206" t="s">
        <v>12</v>
      </c>
      <c r="B1206">
        <v>1024435</v>
      </c>
      <c r="C1206" t="s">
        <v>1501</v>
      </c>
      <c r="D1206" t="s">
        <v>15</v>
      </c>
      <c r="E1206">
        <v>1659</v>
      </c>
      <c r="F1206">
        <v>6</v>
      </c>
      <c r="G1206">
        <v>6</v>
      </c>
      <c r="H1206">
        <v>6</v>
      </c>
      <c r="I1206" t="s">
        <v>16</v>
      </c>
      <c r="J1206" t="s">
        <v>1653</v>
      </c>
      <c r="K1206" t="s">
        <v>18</v>
      </c>
      <c r="L1206" t="str">
        <f t="shared" si="22"/>
        <v>Equal</v>
      </c>
    </row>
    <row r="1207" spans="1:12" x14ac:dyDescent="0.25">
      <c r="A1207" t="s">
        <v>12</v>
      </c>
      <c r="B1207">
        <v>1041849</v>
      </c>
      <c r="C1207" t="s">
        <v>1815</v>
      </c>
      <c r="D1207" t="s">
        <v>15</v>
      </c>
      <c r="E1207">
        <v>770</v>
      </c>
      <c r="F1207">
        <v>42</v>
      </c>
      <c r="G1207">
        <v>40</v>
      </c>
      <c r="H1207">
        <v>40</v>
      </c>
      <c r="I1207" t="s">
        <v>16</v>
      </c>
      <c r="J1207" t="s">
        <v>36</v>
      </c>
      <c r="K1207" t="s">
        <v>21</v>
      </c>
      <c r="L1207" t="str">
        <f t="shared" si="22"/>
        <v>Baseline</v>
      </c>
    </row>
    <row r="1208" spans="1:12" x14ac:dyDescent="0.25">
      <c r="A1208" t="s">
        <v>12</v>
      </c>
      <c r="B1208">
        <v>932091</v>
      </c>
      <c r="C1208" t="s">
        <v>1816</v>
      </c>
      <c r="D1208" t="s">
        <v>15</v>
      </c>
      <c r="E1208">
        <v>459</v>
      </c>
      <c r="F1208">
        <v>46</v>
      </c>
      <c r="G1208">
        <v>40</v>
      </c>
      <c r="H1208">
        <v>40</v>
      </c>
      <c r="I1208" t="s">
        <v>16</v>
      </c>
      <c r="J1208" t="s">
        <v>221</v>
      </c>
      <c r="K1208" t="s">
        <v>21</v>
      </c>
      <c r="L1208" t="str">
        <f t="shared" si="22"/>
        <v>Baseline</v>
      </c>
    </row>
    <row r="1209" spans="1:12" x14ac:dyDescent="0.25">
      <c r="A1209" t="s">
        <v>12</v>
      </c>
      <c r="B1209" t="s">
        <v>1817</v>
      </c>
      <c r="C1209" t="s">
        <v>47</v>
      </c>
      <c r="D1209" t="s">
        <v>15</v>
      </c>
      <c r="E1209">
        <v>158</v>
      </c>
      <c r="F1209">
        <v>6</v>
      </c>
      <c r="G1209">
        <v>6</v>
      </c>
      <c r="H1209">
        <v>6</v>
      </c>
      <c r="I1209" t="s">
        <v>16</v>
      </c>
      <c r="J1209" t="s">
        <v>1653</v>
      </c>
      <c r="K1209" t="s">
        <v>18</v>
      </c>
      <c r="L1209" t="str">
        <f t="shared" si="22"/>
        <v>Equal</v>
      </c>
    </row>
    <row r="1210" spans="1:12" x14ac:dyDescent="0.25">
      <c r="A1210" t="s">
        <v>12</v>
      </c>
      <c r="B1210">
        <v>1226201</v>
      </c>
      <c r="C1210" t="s">
        <v>1818</v>
      </c>
      <c r="D1210" t="s">
        <v>15</v>
      </c>
      <c r="E1210">
        <v>1476</v>
      </c>
      <c r="F1210">
        <v>144</v>
      </c>
      <c r="G1210">
        <v>41</v>
      </c>
      <c r="H1210">
        <v>41</v>
      </c>
      <c r="I1210" t="s">
        <v>284</v>
      </c>
      <c r="J1210" t="s">
        <v>285</v>
      </c>
      <c r="K1210" t="s">
        <v>32</v>
      </c>
      <c r="L1210" t="str">
        <f t="shared" si="22"/>
        <v>Baseline</v>
      </c>
    </row>
    <row r="1211" spans="1:12" x14ac:dyDescent="0.25">
      <c r="A1211" t="s">
        <v>12</v>
      </c>
      <c r="B1211">
        <v>980745</v>
      </c>
      <c r="C1211" t="s">
        <v>1819</v>
      </c>
      <c r="D1211" t="s">
        <v>15</v>
      </c>
      <c r="E1211">
        <v>482</v>
      </c>
      <c r="F1211">
        <v>44</v>
      </c>
      <c r="G1211">
        <v>42</v>
      </c>
      <c r="H1211">
        <v>42</v>
      </c>
      <c r="I1211" t="s">
        <v>31</v>
      </c>
      <c r="J1211" t="s">
        <v>102</v>
      </c>
      <c r="K1211" t="s">
        <v>31</v>
      </c>
      <c r="L1211" t="str">
        <f t="shared" si="22"/>
        <v>Baseline</v>
      </c>
    </row>
    <row r="1212" spans="1:12" x14ac:dyDescent="0.25">
      <c r="A1212" t="s">
        <v>12</v>
      </c>
      <c r="B1212" t="s">
        <v>1820</v>
      </c>
      <c r="C1212" t="s">
        <v>47</v>
      </c>
      <c r="D1212" t="s">
        <v>15</v>
      </c>
      <c r="E1212">
        <v>271</v>
      </c>
      <c r="F1212">
        <v>6</v>
      </c>
      <c r="G1212">
        <v>6</v>
      </c>
      <c r="H1212">
        <v>6</v>
      </c>
      <c r="I1212" t="s">
        <v>16</v>
      </c>
      <c r="J1212" t="s">
        <v>1653</v>
      </c>
      <c r="K1212" t="s">
        <v>18</v>
      </c>
      <c r="L1212" t="str">
        <f t="shared" si="22"/>
        <v>Equal</v>
      </c>
    </row>
    <row r="1213" spans="1:12" x14ac:dyDescent="0.25">
      <c r="A1213" t="s">
        <v>12</v>
      </c>
      <c r="B1213">
        <v>1155526</v>
      </c>
      <c r="C1213" t="s">
        <v>1821</v>
      </c>
      <c r="D1213" t="s">
        <v>15</v>
      </c>
      <c r="E1213">
        <v>313</v>
      </c>
      <c r="F1213">
        <v>67</v>
      </c>
      <c r="G1213">
        <v>42</v>
      </c>
      <c r="H1213">
        <v>42</v>
      </c>
      <c r="I1213" t="s">
        <v>31</v>
      </c>
      <c r="J1213" t="s">
        <v>388</v>
      </c>
      <c r="K1213" t="s">
        <v>31</v>
      </c>
      <c r="L1213" t="str">
        <f t="shared" si="22"/>
        <v>Baseline</v>
      </c>
    </row>
    <row r="1214" spans="1:12" x14ac:dyDescent="0.25">
      <c r="A1214" t="s">
        <v>12</v>
      </c>
      <c r="B1214">
        <v>1154433</v>
      </c>
      <c r="C1214" t="s">
        <v>1822</v>
      </c>
      <c r="D1214" t="s">
        <v>15</v>
      </c>
      <c r="E1214">
        <v>672</v>
      </c>
      <c r="F1214">
        <v>45</v>
      </c>
      <c r="G1214">
        <v>44</v>
      </c>
      <c r="H1214">
        <v>44</v>
      </c>
      <c r="I1214" t="s">
        <v>16</v>
      </c>
      <c r="J1214" t="s">
        <v>85</v>
      </c>
      <c r="K1214" t="s">
        <v>21</v>
      </c>
      <c r="L1214" t="str">
        <f t="shared" si="22"/>
        <v>Baseline</v>
      </c>
    </row>
    <row r="1215" spans="1:12" x14ac:dyDescent="0.25">
      <c r="A1215" t="s">
        <v>12</v>
      </c>
      <c r="B1215">
        <v>1089423</v>
      </c>
      <c r="C1215" t="s">
        <v>1823</v>
      </c>
      <c r="D1215" t="s">
        <v>15</v>
      </c>
      <c r="E1215">
        <v>419</v>
      </c>
      <c r="F1215">
        <v>49</v>
      </c>
      <c r="G1215">
        <v>44</v>
      </c>
      <c r="H1215">
        <v>44</v>
      </c>
      <c r="I1215" t="s">
        <v>16</v>
      </c>
      <c r="J1215" t="s">
        <v>36</v>
      </c>
      <c r="K1215" t="s">
        <v>21</v>
      </c>
      <c r="L1215" t="str">
        <f t="shared" si="22"/>
        <v>Baseline</v>
      </c>
    </row>
    <row r="1216" spans="1:12" x14ac:dyDescent="0.25">
      <c r="A1216" t="s">
        <v>12</v>
      </c>
      <c r="B1216" t="s">
        <v>1824</v>
      </c>
      <c r="C1216" t="s">
        <v>1825</v>
      </c>
      <c r="D1216" t="s">
        <v>15</v>
      </c>
      <c r="E1216">
        <v>1172</v>
      </c>
      <c r="F1216">
        <v>6</v>
      </c>
      <c r="G1216">
        <v>6</v>
      </c>
      <c r="H1216">
        <v>6</v>
      </c>
      <c r="I1216" t="s">
        <v>16</v>
      </c>
      <c r="J1216" t="s">
        <v>1653</v>
      </c>
      <c r="K1216" t="s">
        <v>18</v>
      </c>
      <c r="L1216" t="str">
        <f t="shared" si="22"/>
        <v>Equal</v>
      </c>
    </row>
    <row r="1217" spans="1:12" x14ac:dyDescent="0.25">
      <c r="A1217" t="s">
        <v>12</v>
      </c>
      <c r="B1217">
        <v>681266</v>
      </c>
      <c r="C1217" t="s">
        <v>1826</v>
      </c>
      <c r="D1217" t="s">
        <v>15</v>
      </c>
      <c r="E1217">
        <v>314</v>
      </c>
      <c r="F1217">
        <v>42</v>
      </c>
      <c r="G1217">
        <v>44</v>
      </c>
      <c r="H1217">
        <v>42</v>
      </c>
      <c r="I1217" t="s">
        <v>16</v>
      </c>
      <c r="J1217" t="s">
        <v>20</v>
      </c>
      <c r="K1217" t="s">
        <v>21</v>
      </c>
      <c r="L1217" t="str">
        <f t="shared" si="22"/>
        <v>Vessel</v>
      </c>
    </row>
    <row r="1218" spans="1:12" x14ac:dyDescent="0.25">
      <c r="A1218" t="s">
        <v>12</v>
      </c>
      <c r="B1218">
        <v>1055211</v>
      </c>
      <c r="C1218" t="s">
        <v>1827</v>
      </c>
      <c r="D1218" t="s">
        <v>15</v>
      </c>
      <c r="E1218">
        <v>72</v>
      </c>
      <c r="F1218">
        <v>22</v>
      </c>
      <c r="G1218">
        <v>18</v>
      </c>
      <c r="H1218">
        <v>18</v>
      </c>
      <c r="I1218" t="s">
        <v>16</v>
      </c>
      <c r="J1218" t="s">
        <v>1653</v>
      </c>
      <c r="K1218" t="s">
        <v>18</v>
      </c>
      <c r="L1218" t="str">
        <f t="shared" ref="L1218:L1281" si="23">IF(F1218=G1218, "Equal", IF(F1218&gt;G1218, "Baseline", "Vessel"))</f>
        <v>Baseline</v>
      </c>
    </row>
    <row r="1219" spans="1:12" x14ac:dyDescent="0.25">
      <c r="A1219" t="s">
        <v>12</v>
      </c>
      <c r="B1219">
        <v>681969</v>
      </c>
      <c r="C1219" t="s">
        <v>1828</v>
      </c>
      <c r="D1219" t="s">
        <v>15</v>
      </c>
      <c r="E1219">
        <v>414</v>
      </c>
      <c r="F1219">
        <v>42</v>
      </c>
      <c r="G1219">
        <v>44</v>
      </c>
      <c r="H1219">
        <v>42</v>
      </c>
      <c r="I1219" t="s">
        <v>28</v>
      </c>
      <c r="J1219" t="s">
        <v>82</v>
      </c>
      <c r="K1219" t="s">
        <v>28</v>
      </c>
      <c r="L1219" t="str">
        <f t="shared" si="23"/>
        <v>Vessel</v>
      </c>
    </row>
    <row r="1220" spans="1:12" x14ac:dyDescent="0.25">
      <c r="A1220" t="s">
        <v>1868</v>
      </c>
      <c r="B1220">
        <v>1041055</v>
      </c>
      <c r="C1220" t="s">
        <v>1829</v>
      </c>
      <c r="D1220" t="s">
        <v>15</v>
      </c>
      <c r="E1220">
        <v>417</v>
      </c>
      <c r="F1220">
        <v>49</v>
      </c>
      <c r="G1220">
        <v>45</v>
      </c>
      <c r="H1220">
        <v>45</v>
      </c>
      <c r="I1220" t="s">
        <v>16</v>
      </c>
      <c r="J1220" t="s">
        <v>36</v>
      </c>
      <c r="K1220" t="s">
        <v>21</v>
      </c>
      <c r="L1220" t="str">
        <f t="shared" si="23"/>
        <v>Baseline</v>
      </c>
    </row>
    <row r="1221" spans="1:12" x14ac:dyDescent="0.25">
      <c r="A1221" t="s">
        <v>12</v>
      </c>
      <c r="B1221">
        <v>1109181</v>
      </c>
      <c r="C1221" t="s">
        <v>299</v>
      </c>
      <c r="D1221" t="s">
        <v>15</v>
      </c>
      <c r="E1221">
        <v>769</v>
      </c>
      <c r="F1221">
        <v>48</v>
      </c>
      <c r="G1221">
        <v>46</v>
      </c>
      <c r="H1221">
        <v>46</v>
      </c>
      <c r="I1221" t="s">
        <v>28</v>
      </c>
      <c r="J1221" t="s">
        <v>82</v>
      </c>
      <c r="K1221" t="s">
        <v>28</v>
      </c>
      <c r="L1221" t="str">
        <f t="shared" si="23"/>
        <v>Baseline</v>
      </c>
    </row>
    <row r="1222" spans="1:12" x14ac:dyDescent="0.25">
      <c r="A1222" t="s">
        <v>12</v>
      </c>
      <c r="B1222">
        <v>980844</v>
      </c>
      <c r="C1222" t="s">
        <v>1830</v>
      </c>
      <c r="D1222" t="s">
        <v>15</v>
      </c>
      <c r="E1222">
        <v>946</v>
      </c>
      <c r="F1222">
        <v>46</v>
      </c>
      <c r="G1222">
        <v>46</v>
      </c>
      <c r="H1222">
        <v>46</v>
      </c>
      <c r="I1222" t="s">
        <v>28</v>
      </c>
      <c r="J1222" t="s">
        <v>82</v>
      </c>
      <c r="K1222" t="s">
        <v>28</v>
      </c>
      <c r="L1222" t="str">
        <f t="shared" si="23"/>
        <v>Equal</v>
      </c>
    </row>
    <row r="1223" spans="1:12" x14ac:dyDescent="0.25">
      <c r="A1223" t="s">
        <v>12</v>
      </c>
      <c r="B1223">
        <v>643660</v>
      </c>
      <c r="C1223" t="s">
        <v>1831</v>
      </c>
      <c r="D1223" t="s">
        <v>15</v>
      </c>
      <c r="E1223">
        <v>62</v>
      </c>
      <c r="F1223">
        <v>22</v>
      </c>
      <c r="G1223">
        <v>48</v>
      </c>
      <c r="H1223">
        <v>22</v>
      </c>
      <c r="I1223" t="s">
        <v>16</v>
      </c>
      <c r="J1223" t="s">
        <v>36</v>
      </c>
      <c r="K1223" t="s">
        <v>21</v>
      </c>
      <c r="L1223" t="str">
        <f t="shared" si="23"/>
        <v>Vessel</v>
      </c>
    </row>
    <row r="1224" spans="1:12" x14ac:dyDescent="0.25">
      <c r="A1224" t="s">
        <v>12</v>
      </c>
      <c r="B1224">
        <v>999753</v>
      </c>
      <c r="C1224" t="s">
        <v>1832</v>
      </c>
      <c r="D1224" t="s">
        <v>15</v>
      </c>
      <c r="E1224">
        <v>431</v>
      </c>
      <c r="F1224">
        <v>58</v>
      </c>
      <c r="G1224">
        <v>48</v>
      </c>
      <c r="H1224">
        <v>48</v>
      </c>
      <c r="I1224" t="s">
        <v>16</v>
      </c>
      <c r="J1224" t="s">
        <v>36</v>
      </c>
      <c r="K1224" t="s">
        <v>21</v>
      </c>
      <c r="L1224" t="str">
        <f t="shared" si="23"/>
        <v>Baseline</v>
      </c>
    </row>
    <row r="1225" spans="1:12" x14ac:dyDescent="0.25">
      <c r="A1225" t="s">
        <v>12</v>
      </c>
      <c r="B1225">
        <v>518128</v>
      </c>
      <c r="C1225" t="s">
        <v>1833</v>
      </c>
      <c r="D1225" t="s">
        <v>15</v>
      </c>
      <c r="E1225">
        <v>700</v>
      </c>
      <c r="F1225">
        <v>49</v>
      </c>
      <c r="G1225">
        <v>49</v>
      </c>
      <c r="H1225">
        <v>49</v>
      </c>
      <c r="I1225" t="s">
        <v>16</v>
      </c>
      <c r="J1225" t="s">
        <v>25</v>
      </c>
      <c r="K1225" t="s">
        <v>26</v>
      </c>
      <c r="L1225" t="str">
        <f t="shared" si="23"/>
        <v>Equal</v>
      </c>
    </row>
    <row r="1226" spans="1:12" x14ac:dyDescent="0.25">
      <c r="A1226" t="s">
        <v>12</v>
      </c>
      <c r="B1226">
        <v>1212498</v>
      </c>
      <c r="C1226" t="s">
        <v>1834</v>
      </c>
      <c r="D1226" t="s">
        <v>15</v>
      </c>
      <c r="E1226">
        <v>916</v>
      </c>
      <c r="F1226">
        <v>6</v>
      </c>
      <c r="G1226">
        <v>6</v>
      </c>
      <c r="H1226">
        <v>6</v>
      </c>
      <c r="I1226" t="s">
        <v>16</v>
      </c>
      <c r="J1226" t="s">
        <v>1835</v>
      </c>
      <c r="K1226" t="s">
        <v>18</v>
      </c>
      <c r="L1226" t="str">
        <f t="shared" si="23"/>
        <v>Equal</v>
      </c>
    </row>
    <row r="1227" spans="1:12" x14ac:dyDescent="0.25">
      <c r="A1227" t="s">
        <v>12</v>
      </c>
      <c r="B1227">
        <v>1130527</v>
      </c>
      <c r="C1227" t="s">
        <v>1836</v>
      </c>
      <c r="D1227" t="s">
        <v>15</v>
      </c>
      <c r="E1227">
        <v>1311</v>
      </c>
      <c r="F1227">
        <v>54</v>
      </c>
      <c r="G1227">
        <v>49</v>
      </c>
      <c r="H1227">
        <v>49</v>
      </c>
      <c r="I1227" t="s">
        <v>16</v>
      </c>
      <c r="J1227" t="s">
        <v>25</v>
      </c>
      <c r="K1227" t="s">
        <v>26</v>
      </c>
      <c r="L1227" t="str">
        <f t="shared" si="23"/>
        <v>Baseline</v>
      </c>
    </row>
    <row r="1228" spans="1:12" x14ac:dyDescent="0.25">
      <c r="A1228" t="s">
        <v>12</v>
      </c>
      <c r="B1228">
        <v>977244</v>
      </c>
      <c r="C1228" t="s">
        <v>1837</v>
      </c>
      <c r="D1228" t="s">
        <v>15</v>
      </c>
      <c r="E1228">
        <v>743</v>
      </c>
      <c r="F1228">
        <v>58</v>
      </c>
      <c r="G1228">
        <v>49</v>
      </c>
      <c r="H1228">
        <v>49</v>
      </c>
      <c r="I1228" t="s">
        <v>16</v>
      </c>
      <c r="J1228" t="s">
        <v>36</v>
      </c>
      <c r="K1228" t="s">
        <v>21</v>
      </c>
      <c r="L1228" t="str">
        <f t="shared" si="23"/>
        <v>Baseline</v>
      </c>
    </row>
    <row r="1229" spans="1:12" x14ac:dyDescent="0.25">
      <c r="A1229" t="s">
        <v>12</v>
      </c>
      <c r="B1229" t="s">
        <v>1838</v>
      </c>
      <c r="C1229" t="s">
        <v>1839</v>
      </c>
      <c r="D1229" t="s">
        <v>15</v>
      </c>
      <c r="E1229">
        <v>1364</v>
      </c>
      <c r="F1229">
        <v>6</v>
      </c>
      <c r="G1229">
        <v>6</v>
      </c>
      <c r="H1229">
        <v>6</v>
      </c>
      <c r="I1229" t="s">
        <v>16</v>
      </c>
      <c r="J1229" t="s">
        <v>1835</v>
      </c>
      <c r="K1229" t="s">
        <v>18</v>
      </c>
      <c r="L1229" t="str">
        <f t="shared" si="23"/>
        <v>Equal</v>
      </c>
    </row>
    <row r="1230" spans="1:12" x14ac:dyDescent="0.25">
      <c r="A1230" t="s">
        <v>12</v>
      </c>
      <c r="B1230">
        <v>640135</v>
      </c>
      <c r="C1230" t="s">
        <v>1840</v>
      </c>
      <c r="D1230" t="s">
        <v>15</v>
      </c>
      <c r="E1230">
        <v>276</v>
      </c>
      <c r="F1230">
        <v>51</v>
      </c>
      <c r="G1230">
        <v>51</v>
      </c>
      <c r="H1230">
        <v>51</v>
      </c>
      <c r="I1230" t="s">
        <v>31</v>
      </c>
      <c r="J1230" t="s">
        <v>102</v>
      </c>
      <c r="K1230" t="s">
        <v>31</v>
      </c>
      <c r="L1230" t="str">
        <f t="shared" si="23"/>
        <v>Equal</v>
      </c>
    </row>
    <row r="1231" spans="1:12" x14ac:dyDescent="0.25">
      <c r="A1231" t="s">
        <v>12</v>
      </c>
      <c r="B1231" t="s">
        <v>1841</v>
      </c>
      <c r="C1231" t="s">
        <v>591</v>
      </c>
      <c r="D1231" t="s">
        <v>15</v>
      </c>
      <c r="E1231">
        <v>957</v>
      </c>
      <c r="F1231">
        <v>6</v>
      </c>
      <c r="G1231">
        <v>6</v>
      </c>
      <c r="H1231">
        <v>6</v>
      </c>
      <c r="I1231" t="s">
        <v>16</v>
      </c>
      <c r="J1231" t="s">
        <v>1835</v>
      </c>
      <c r="K1231" t="s">
        <v>18</v>
      </c>
      <c r="L1231" t="str">
        <f t="shared" si="23"/>
        <v>Equal</v>
      </c>
    </row>
    <row r="1232" spans="1:12" x14ac:dyDescent="0.25">
      <c r="A1232" t="s">
        <v>12</v>
      </c>
      <c r="B1232">
        <v>1078045</v>
      </c>
      <c r="C1232" t="s">
        <v>1842</v>
      </c>
      <c r="D1232" t="s">
        <v>15</v>
      </c>
      <c r="E1232">
        <v>74</v>
      </c>
      <c r="F1232">
        <v>6</v>
      </c>
      <c r="G1232">
        <v>6</v>
      </c>
      <c r="H1232">
        <v>6</v>
      </c>
      <c r="I1232" t="s">
        <v>16</v>
      </c>
      <c r="J1232" t="s">
        <v>1835</v>
      </c>
      <c r="K1232" t="s">
        <v>18</v>
      </c>
      <c r="L1232" t="str">
        <f t="shared" si="23"/>
        <v>Equal</v>
      </c>
    </row>
    <row r="1233" spans="1:12" x14ac:dyDescent="0.25">
      <c r="A1233" t="s">
        <v>12</v>
      </c>
      <c r="B1233" t="s">
        <v>1843</v>
      </c>
      <c r="C1233" t="s">
        <v>47</v>
      </c>
      <c r="D1233" t="s">
        <v>15</v>
      </c>
      <c r="E1233">
        <v>1098</v>
      </c>
      <c r="F1233">
        <v>6</v>
      </c>
      <c r="G1233">
        <v>6</v>
      </c>
      <c r="H1233">
        <v>6</v>
      </c>
      <c r="I1233" t="s">
        <v>16</v>
      </c>
      <c r="J1233" t="s">
        <v>1835</v>
      </c>
      <c r="K1233" t="s">
        <v>18</v>
      </c>
      <c r="L1233" t="str">
        <f t="shared" si="23"/>
        <v>Equal</v>
      </c>
    </row>
    <row r="1234" spans="1:12" x14ac:dyDescent="0.25">
      <c r="A1234" t="s">
        <v>12</v>
      </c>
      <c r="B1234" t="s">
        <v>1844</v>
      </c>
      <c r="C1234" t="s">
        <v>1845</v>
      </c>
      <c r="D1234" t="s">
        <v>15</v>
      </c>
      <c r="E1234">
        <v>301</v>
      </c>
      <c r="F1234">
        <v>6</v>
      </c>
      <c r="G1234">
        <v>6</v>
      </c>
      <c r="H1234">
        <v>6</v>
      </c>
      <c r="I1234" t="s">
        <v>16</v>
      </c>
      <c r="J1234" t="s">
        <v>1835</v>
      </c>
      <c r="K1234" t="s">
        <v>18</v>
      </c>
      <c r="L1234" t="str">
        <f t="shared" si="23"/>
        <v>Equal</v>
      </c>
    </row>
    <row r="1235" spans="1:12" x14ac:dyDescent="0.25">
      <c r="A1235" t="s">
        <v>12</v>
      </c>
      <c r="B1235">
        <v>626509</v>
      </c>
      <c r="C1235" t="s">
        <v>1846</v>
      </c>
      <c r="D1235" t="s">
        <v>15</v>
      </c>
      <c r="E1235">
        <v>87</v>
      </c>
      <c r="F1235">
        <v>6</v>
      </c>
      <c r="G1235">
        <v>6</v>
      </c>
      <c r="H1235">
        <v>6</v>
      </c>
      <c r="I1235" t="s">
        <v>16</v>
      </c>
      <c r="J1235" t="s">
        <v>1847</v>
      </c>
      <c r="K1235" t="s">
        <v>18</v>
      </c>
      <c r="L1235" t="str">
        <f t="shared" si="23"/>
        <v>Equal</v>
      </c>
    </row>
    <row r="1236" spans="1:12" x14ac:dyDescent="0.25">
      <c r="A1236" t="s">
        <v>12</v>
      </c>
      <c r="B1236" t="s">
        <v>1848</v>
      </c>
      <c r="C1236" t="s">
        <v>1849</v>
      </c>
      <c r="D1236" t="s">
        <v>15</v>
      </c>
      <c r="E1236">
        <v>98</v>
      </c>
      <c r="F1236">
        <v>6</v>
      </c>
      <c r="G1236">
        <v>6</v>
      </c>
      <c r="H1236">
        <v>6</v>
      </c>
      <c r="I1236" t="s">
        <v>16</v>
      </c>
      <c r="J1236" t="s">
        <v>1847</v>
      </c>
      <c r="K1236" t="s">
        <v>18</v>
      </c>
      <c r="L1236" t="str">
        <f t="shared" si="23"/>
        <v>Equal</v>
      </c>
    </row>
    <row r="1237" spans="1:12" x14ac:dyDescent="0.25">
      <c r="A1237" t="s">
        <v>12</v>
      </c>
      <c r="B1237">
        <v>933933</v>
      </c>
      <c r="C1237" t="s">
        <v>549</v>
      </c>
      <c r="D1237" t="s">
        <v>15</v>
      </c>
      <c r="E1237">
        <v>1262</v>
      </c>
      <c r="F1237">
        <v>100</v>
      </c>
      <c r="G1237">
        <v>85</v>
      </c>
      <c r="H1237">
        <v>85</v>
      </c>
      <c r="I1237" t="s">
        <v>31</v>
      </c>
      <c r="J1237" t="s">
        <v>388</v>
      </c>
      <c r="K1237" t="s">
        <v>31</v>
      </c>
      <c r="L1237" t="str">
        <f t="shared" si="23"/>
        <v>Baseline</v>
      </c>
    </row>
    <row r="1238" spans="1:12" x14ac:dyDescent="0.25">
      <c r="A1238" t="s">
        <v>12</v>
      </c>
      <c r="B1238">
        <v>1023972</v>
      </c>
      <c r="C1238" t="s">
        <v>1850</v>
      </c>
      <c r="D1238" t="s">
        <v>15</v>
      </c>
      <c r="E1238">
        <v>680</v>
      </c>
      <c r="F1238">
        <v>6</v>
      </c>
      <c r="G1238">
        <v>89</v>
      </c>
      <c r="H1238">
        <v>6</v>
      </c>
      <c r="I1238" t="s">
        <v>31</v>
      </c>
      <c r="J1238" t="s">
        <v>388</v>
      </c>
      <c r="K1238" t="s">
        <v>31</v>
      </c>
      <c r="L1238" t="str">
        <f t="shared" si="23"/>
        <v>Vessel</v>
      </c>
    </row>
    <row r="1239" spans="1:12" x14ac:dyDescent="0.25">
      <c r="A1239" t="s">
        <v>12</v>
      </c>
      <c r="B1239">
        <v>1114007</v>
      </c>
      <c r="C1239" t="s">
        <v>1851</v>
      </c>
      <c r="D1239" t="s">
        <v>15</v>
      </c>
      <c r="E1239">
        <v>1599</v>
      </c>
      <c r="F1239">
        <v>97</v>
      </c>
      <c r="G1239">
        <v>97</v>
      </c>
      <c r="H1239">
        <v>97</v>
      </c>
      <c r="I1239" t="s">
        <v>16</v>
      </c>
      <c r="J1239" t="s">
        <v>36</v>
      </c>
      <c r="K1239" t="s">
        <v>21</v>
      </c>
      <c r="L1239" t="str">
        <f t="shared" si="23"/>
        <v>Equal</v>
      </c>
    </row>
    <row r="1240" spans="1:12" x14ac:dyDescent="0.25">
      <c r="A1240" t="s">
        <v>12</v>
      </c>
      <c r="B1240" t="s">
        <v>1852</v>
      </c>
      <c r="C1240" t="s">
        <v>779</v>
      </c>
      <c r="D1240" t="s">
        <v>15</v>
      </c>
      <c r="E1240">
        <v>1048</v>
      </c>
      <c r="F1240">
        <v>6</v>
      </c>
      <c r="G1240">
        <v>6</v>
      </c>
      <c r="H1240">
        <v>6</v>
      </c>
      <c r="I1240" t="s">
        <v>16</v>
      </c>
      <c r="J1240" t="s">
        <v>1847</v>
      </c>
      <c r="K1240" t="s">
        <v>18</v>
      </c>
      <c r="L1240" t="str">
        <f t="shared" si="23"/>
        <v>Equal</v>
      </c>
    </row>
    <row r="1241" spans="1:12" x14ac:dyDescent="0.25">
      <c r="A1241" t="s">
        <v>12</v>
      </c>
      <c r="B1241">
        <v>1042000</v>
      </c>
      <c r="C1241" t="s">
        <v>1853</v>
      </c>
      <c r="D1241" t="s">
        <v>15</v>
      </c>
      <c r="E1241">
        <v>563</v>
      </c>
      <c r="F1241">
        <v>6</v>
      </c>
      <c r="G1241">
        <v>6</v>
      </c>
      <c r="H1241">
        <v>6</v>
      </c>
      <c r="I1241" t="s">
        <v>16</v>
      </c>
      <c r="J1241" t="s">
        <v>1847</v>
      </c>
      <c r="K1241" t="s">
        <v>18</v>
      </c>
      <c r="L1241" t="str">
        <f t="shared" si="23"/>
        <v>Equal</v>
      </c>
    </row>
    <row r="1242" spans="1:12" x14ac:dyDescent="0.25">
      <c r="A1242" t="s">
        <v>12</v>
      </c>
      <c r="B1242">
        <v>1109183</v>
      </c>
      <c r="C1242" t="s">
        <v>1854</v>
      </c>
      <c r="D1242" t="s">
        <v>15</v>
      </c>
      <c r="E1242">
        <v>620</v>
      </c>
      <c r="F1242">
        <v>97</v>
      </c>
      <c r="G1242">
        <v>100</v>
      </c>
      <c r="H1242">
        <v>97</v>
      </c>
      <c r="I1242" t="s">
        <v>16</v>
      </c>
      <c r="J1242" t="s">
        <v>36</v>
      </c>
      <c r="K1242" t="s">
        <v>21</v>
      </c>
      <c r="L1242" t="str">
        <f t="shared" si="23"/>
        <v>Vessel</v>
      </c>
    </row>
    <row r="1243" spans="1:12" x14ac:dyDescent="0.25">
      <c r="A1243" t="s">
        <v>12</v>
      </c>
      <c r="B1243">
        <v>1166798</v>
      </c>
      <c r="C1243" t="s">
        <v>1855</v>
      </c>
      <c r="D1243" t="s">
        <v>15</v>
      </c>
      <c r="E1243">
        <v>281</v>
      </c>
      <c r="F1243">
        <v>108</v>
      </c>
      <c r="G1243">
        <v>108</v>
      </c>
      <c r="H1243">
        <v>108</v>
      </c>
      <c r="I1243" t="s">
        <v>31</v>
      </c>
      <c r="J1243" t="s">
        <v>57</v>
      </c>
      <c r="K1243" t="s">
        <v>31</v>
      </c>
      <c r="L1243" t="str">
        <f t="shared" si="23"/>
        <v>Equal</v>
      </c>
    </row>
    <row r="1244" spans="1:12" x14ac:dyDescent="0.25">
      <c r="A1244" t="s">
        <v>12</v>
      </c>
      <c r="B1244" t="s">
        <v>1856</v>
      </c>
      <c r="C1244" t="s">
        <v>1857</v>
      </c>
      <c r="D1244" t="s">
        <v>15</v>
      </c>
      <c r="E1244">
        <v>764</v>
      </c>
      <c r="F1244">
        <v>6</v>
      </c>
      <c r="G1244">
        <v>6</v>
      </c>
      <c r="H1244">
        <v>6</v>
      </c>
      <c r="I1244" t="s">
        <v>16</v>
      </c>
      <c r="J1244" t="s">
        <v>1847</v>
      </c>
      <c r="K1244" t="s">
        <v>18</v>
      </c>
      <c r="L1244" t="str">
        <f t="shared" si="23"/>
        <v>Equal</v>
      </c>
    </row>
    <row r="1245" spans="1:12" x14ac:dyDescent="0.25">
      <c r="A1245" t="s">
        <v>12</v>
      </c>
      <c r="B1245" t="s">
        <v>1858</v>
      </c>
      <c r="C1245" t="s">
        <v>1859</v>
      </c>
      <c r="D1245" t="s">
        <v>15</v>
      </c>
      <c r="E1245">
        <v>1664</v>
      </c>
      <c r="F1245">
        <v>21</v>
      </c>
      <c r="G1245">
        <v>6</v>
      </c>
      <c r="H1245">
        <v>6</v>
      </c>
      <c r="I1245" t="s">
        <v>16</v>
      </c>
      <c r="J1245" t="s">
        <v>1847</v>
      </c>
      <c r="K1245" t="s">
        <v>18</v>
      </c>
      <c r="L1245" t="str">
        <f t="shared" si="23"/>
        <v>Baseline</v>
      </c>
    </row>
    <row r="1246" spans="1:12" x14ac:dyDescent="0.25">
      <c r="A1246" t="s">
        <v>12</v>
      </c>
      <c r="B1246">
        <v>546932</v>
      </c>
      <c r="C1246" t="s">
        <v>1860</v>
      </c>
      <c r="D1246" t="s">
        <v>15</v>
      </c>
      <c r="E1246">
        <v>807</v>
      </c>
      <c r="F1246">
        <v>147</v>
      </c>
      <c r="G1246">
        <v>123</v>
      </c>
      <c r="H1246">
        <v>123</v>
      </c>
      <c r="I1246" t="s">
        <v>16</v>
      </c>
      <c r="J1246" t="s">
        <v>25</v>
      </c>
      <c r="K1246" t="s">
        <v>26</v>
      </c>
      <c r="L1246" t="str">
        <f t="shared" si="23"/>
        <v>Baseline</v>
      </c>
    </row>
    <row r="1247" spans="1:12" x14ac:dyDescent="0.25">
      <c r="A1247" t="s">
        <v>12</v>
      </c>
      <c r="B1247">
        <v>1222965</v>
      </c>
      <c r="C1247" t="s">
        <v>1861</v>
      </c>
      <c r="D1247" t="s">
        <v>15</v>
      </c>
      <c r="E1247">
        <v>1054</v>
      </c>
      <c r="F1247">
        <v>6</v>
      </c>
      <c r="G1247">
        <v>6</v>
      </c>
      <c r="H1247">
        <v>6</v>
      </c>
      <c r="I1247" t="s">
        <v>16</v>
      </c>
      <c r="J1247" t="s">
        <v>1847</v>
      </c>
      <c r="K1247" t="s">
        <v>18</v>
      </c>
      <c r="L1247" t="str">
        <f t="shared" si="23"/>
        <v>Equal</v>
      </c>
    </row>
    <row r="1248" spans="1:12" x14ac:dyDescent="0.25">
      <c r="A1248" t="s">
        <v>12</v>
      </c>
      <c r="B1248">
        <v>555530</v>
      </c>
      <c r="C1248" t="s">
        <v>1862</v>
      </c>
      <c r="D1248" t="s">
        <v>15</v>
      </c>
      <c r="E1248">
        <v>1019</v>
      </c>
      <c r="F1248">
        <v>149</v>
      </c>
      <c r="G1248">
        <v>149</v>
      </c>
      <c r="H1248">
        <v>149</v>
      </c>
      <c r="I1248" t="s">
        <v>1863</v>
      </c>
      <c r="J1248" t="s">
        <v>1864</v>
      </c>
      <c r="K1248" t="s">
        <v>32</v>
      </c>
      <c r="L1248" t="str">
        <f t="shared" si="23"/>
        <v>Equal</v>
      </c>
    </row>
    <row r="1249" spans="1:12" x14ac:dyDescent="0.25">
      <c r="A1249" t="s">
        <v>12</v>
      </c>
      <c r="B1249">
        <v>557121</v>
      </c>
      <c r="C1249" t="s">
        <v>1865</v>
      </c>
      <c r="D1249" t="s">
        <v>15</v>
      </c>
      <c r="E1249">
        <v>602</v>
      </c>
      <c r="F1249">
        <v>6</v>
      </c>
      <c r="G1249">
        <v>6</v>
      </c>
      <c r="H1249">
        <v>6</v>
      </c>
      <c r="I1249" t="s">
        <v>16</v>
      </c>
      <c r="J1249" t="s">
        <v>1847</v>
      </c>
      <c r="K1249" t="s">
        <v>18</v>
      </c>
      <c r="L1249" t="str">
        <f t="shared" si="23"/>
        <v>Equal</v>
      </c>
    </row>
    <row r="1250" spans="1:12" x14ac:dyDescent="0.25">
      <c r="A1250" t="s">
        <v>12</v>
      </c>
      <c r="B1250" t="s">
        <v>1866</v>
      </c>
      <c r="C1250" t="s">
        <v>1867</v>
      </c>
      <c r="D1250" t="s">
        <v>15</v>
      </c>
      <c r="E1250">
        <v>126</v>
      </c>
      <c r="F1250">
        <v>6</v>
      </c>
      <c r="G1250">
        <v>6</v>
      </c>
      <c r="H1250">
        <v>6</v>
      </c>
      <c r="I1250" t="s">
        <v>16</v>
      </c>
      <c r="J1250" t="s">
        <v>1847</v>
      </c>
      <c r="K1250" t="s">
        <v>18</v>
      </c>
      <c r="L1250" t="str">
        <f t="shared" si="23"/>
        <v>Equal</v>
      </c>
    </row>
    <row r="1251" spans="1:12" x14ac:dyDescent="0.25">
      <c r="A1251" t="s">
        <v>1868</v>
      </c>
      <c r="B1251">
        <v>1104511</v>
      </c>
      <c r="C1251" t="s">
        <v>1869</v>
      </c>
      <c r="D1251" t="s">
        <v>15</v>
      </c>
      <c r="E1251">
        <v>822</v>
      </c>
      <c r="F1251">
        <v>49</v>
      </c>
      <c r="G1251">
        <v>49</v>
      </c>
      <c r="H1251">
        <v>49</v>
      </c>
      <c r="I1251" t="s">
        <v>16</v>
      </c>
      <c r="J1251" t="s">
        <v>17</v>
      </c>
      <c r="K1251" t="s">
        <v>18</v>
      </c>
      <c r="L1251" t="str">
        <f t="shared" si="23"/>
        <v>Equal</v>
      </c>
    </row>
    <row r="1252" spans="1:12" x14ac:dyDescent="0.25">
      <c r="A1252" t="s">
        <v>1868</v>
      </c>
      <c r="B1252">
        <v>1048253</v>
      </c>
      <c r="C1252" t="s">
        <v>1870</v>
      </c>
      <c r="D1252" t="s">
        <v>15</v>
      </c>
      <c r="E1252">
        <v>1647</v>
      </c>
      <c r="F1252">
        <v>24</v>
      </c>
      <c r="G1252">
        <v>20</v>
      </c>
      <c r="H1252">
        <v>20</v>
      </c>
      <c r="I1252" t="s">
        <v>16</v>
      </c>
      <c r="J1252" t="s">
        <v>194</v>
      </c>
      <c r="K1252" t="s">
        <v>18</v>
      </c>
      <c r="L1252" t="str">
        <f t="shared" si="23"/>
        <v>Baseline</v>
      </c>
    </row>
    <row r="1253" spans="1:12" x14ac:dyDescent="0.25">
      <c r="A1253" t="s">
        <v>1868</v>
      </c>
      <c r="B1253">
        <v>1256149</v>
      </c>
      <c r="C1253" t="s">
        <v>1871</v>
      </c>
      <c r="D1253" t="s">
        <v>15</v>
      </c>
      <c r="E1253">
        <v>1671</v>
      </c>
      <c r="F1253">
        <v>28</v>
      </c>
      <c r="G1253">
        <v>22</v>
      </c>
      <c r="H1253">
        <v>22</v>
      </c>
      <c r="I1253" t="s">
        <v>16</v>
      </c>
      <c r="J1253" t="s">
        <v>194</v>
      </c>
      <c r="K1253" t="s">
        <v>18</v>
      </c>
      <c r="L1253" t="str">
        <f t="shared" si="23"/>
        <v>Baseline</v>
      </c>
    </row>
    <row r="1254" spans="1:12" x14ac:dyDescent="0.25">
      <c r="A1254" t="s">
        <v>1868</v>
      </c>
      <c r="B1254">
        <v>1030867</v>
      </c>
      <c r="C1254" t="s">
        <v>1872</v>
      </c>
      <c r="D1254" t="s">
        <v>15</v>
      </c>
      <c r="E1254">
        <v>595</v>
      </c>
      <c r="F1254">
        <v>37</v>
      </c>
      <c r="G1254">
        <v>31</v>
      </c>
      <c r="H1254">
        <v>31</v>
      </c>
      <c r="I1254" t="s">
        <v>16</v>
      </c>
      <c r="J1254" t="s">
        <v>654</v>
      </c>
      <c r="K1254" t="s">
        <v>18</v>
      </c>
      <c r="L1254" t="str">
        <f t="shared" si="23"/>
        <v>Baseline</v>
      </c>
    </row>
    <row r="1255" spans="1:12" x14ac:dyDescent="0.25">
      <c r="A1255" t="s">
        <v>1868</v>
      </c>
      <c r="B1255">
        <v>982254</v>
      </c>
      <c r="C1255" t="s">
        <v>1267</v>
      </c>
      <c r="D1255" t="s">
        <v>15</v>
      </c>
      <c r="E1255">
        <v>948</v>
      </c>
      <c r="F1255">
        <v>47</v>
      </c>
      <c r="G1255">
        <v>40</v>
      </c>
      <c r="H1255">
        <v>40</v>
      </c>
      <c r="I1255" t="s">
        <v>16</v>
      </c>
      <c r="J1255" t="s">
        <v>727</v>
      </c>
      <c r="K1255" t="s">
        <v>18</v>
      </c>
      <c r="L1255" t="str">
        <f t="shared" si="23"/>
        <v>Baseline</v>
      </c>
    </row>
    <row r="1256" spans="1:12" x14ac:dyDescent="0.25">
      <c r="A1256" t="s">
        <v>1868</v>
      </c>
      <c r="B1256">
        <v>588543</v>
      </c>
      <c r="C1256" t="s">
        <v>1873</v>
      </c>
      <c r="D1256" t="s">
        <v>15</v>
      </c>
      <c r="E1256">
        <v>1346</v>
      </c>
      <c r="F1256">
        <v>108</v>
      </c>
      <c r="G1256">
        <v>72</v>
      </c>
      <c r="H1256">
        <v>72</v>
      </c>
      <c r="I1256" t="s">
        <v>16</v>
      </c>
      <c r="J1256" t="s">
        <v>727</v>
      </c>
      <c r="K1256" t="s">
        <v>18</v>
      </c>
      <c r="L1256" t="str">
        <f t="shared" si="23"/>
        <v>Baseline</v>
      </c>
    </row>
    <row r="1257" spans="1:12" x14ac:dyDescent="0.25">
      <c r="A1257" t="s">
        <v>1868</v>
      </c>
      <c r="B1257">
        <v>695282</v>
      </c>
      <c r="C1257" t="s">
        <v>1874</v>
      </c>
      <c r="D1257" t="s">
        <v>15</v>
      </c>
      <c r="E1257">
        <v>1318</v>
      </c>
      <c r="F1257">
        <v>115</v>
      </c>
      <c r="G1257">
        <v>115</v>
      </c>
      <c r="H1257">
        <v>115</v>
      </c>
      <c r="I1257" t="s">
        <v>16</v>
      </c>
      <c r="J1257" t="s">
        <v>727</v>
      </c>
      <c r="K1257" t="s">
        <v>18</v>
      </c>
      <c r="L1257" t="str">
        <f t="shared" si="23"/>
        <v>Equal</v>
      </c>
    </row>
    <row r="1258" spans="1:12" x14ac:dyDescent="0.25">
      <c r="A1258" t="s">
        <v>1868</v>
      </c>
      <c r="B1258">
        <v>687999</v>
      </c>
      <c r="C1258" t="s">
        <v>1875</v>
      </c>
      <c r="D1258" t="s">
        <v>15</v>
      </c>
      <c r="E1258">
        <v>1122</v>
      </c>
      <c r="F1258">
        <v>136</v>
      </c>
      <c r="G1258">
        <v>131</v>
      </c>
      <c r="H1258">
        <v>131</v>
      </c>
      <c r="I1258" t="s">
        <v>16</v>
      </c>
      <c r="J1258" t="s">
        <v>727</v>
      </c>
      <c r="K1258" t="s">
        <v>18</v>
      </c>
      <c r="L1258" t="str">
        <f t="shared" si="23"/>
        <v>Baseline</v>
      </c>
    </row>
    <row r="1259" spans="1:12" x14ac:dyDescent="0.25">
      <c r="A1259" t="s">
        <v>1868</v>
      </c>
      <c r="B1259">
        <v>535723</v>
      </c>
      <c r="C1259" t="s">
        <v>1876</v>
      </c>
      <c r="D1259" t="s">
        <v>15</v>
      </c>
      <c r="E1259">
        <v>597</v>
      </c>
      <c r="F1259">
        <v>64</v>
      </c>
      <c r="G1259">
        <v>49</v>
      </c>
      <c r="H1259">
        <v>49</v>
      </c>
      <c r="I1259" t="s">
        <v>16</v>
      </c>
      <c r="J1259" t="s">
        <v>1104</v>
      </c>
      <c r="K1259" t="s">
        <v>18</v>
      </c>
      <c r="L1259" t="str">
        <f t="shared" si="23"/>
        <v>Baseline</v>
      </c>
    </row>
    <row r="1260" spans="1:12" x14ac:dyDescent="0.25">
      <c r="A1260" t="s">
        <v>1868</v>
      </c>
      <c r="B1260">
        <v>1039798</v>
      </c>
      <c r="C1260" t="s">
        <v>1877</v>
      </c>
      <c r="D1260" t="s">
        <v>15</v>
      </c>
      <c r="E1260">
        <v>541</v>
      </c>
      <c r="F1260">
        <v>42</v>
      </c>
      <c r="G1260">
        <v>44</v>
      </c>
      <c r="H1260">
        <v>42</v>
      </c>
      <c r="I1260" t="s">
        <v>16</v>
      </c>
      <c r="J1260" t="s">
        <v>1134</v>
      </c>
      <c r="K1260" t="s">
        <v>18</v>
      </c>
      <c r="L1260" t="str">
        <f t="shared" si="23"/>
        <v>Vessel</v>
      </c>
    </row>
    <row r="1261" spans="1:12" x14ac:dyDescent="0.25">
      <c r="A1261" t="s">
        <v>1868</v>
      </c>
      <c r="B1261">
        <v>654331</v>
      </c>
      <c r="C1261" t="s">
        <v>1878</v>
      </c>
      <c r="D1261" t="s">
        <v>15</v>
      </c>
      <c r="E1261">
        <v>211</v>
      </c>
      <c r="F1261">
        <v>46</v>
      </c>
      <c r="G1261">
        <v>44</v>
      </c>
      <c r="H1261">
        <v>44</v>
      </c>
      <c r="I1261" t="s">
        <v>16</v>
      </c>
      <c r="J1261" t="s">
        <v>1134</v>
      </c>
      <c r="K1261" t="s">
        <v>18</v>
      </c>
      <c r="L1261" t="str">
        <f t="shared" si="23"/>
        <v>Baseline</v>
      </c>
    </row>
    <row r="1262" spans="1:12" x14ac:dyDescent="0.25">
      <c r="A1262" t="s">
        <v>1868</v>
      </c>
      <c r="B1262">
        <v>522907</v>
      </c>
      <c r="C1262" t="s">
        <v>1879</v>
      </c>
      <c r="D1262" t="s">
        <v>15</v>
      </c>
      <c r="E1262">
        <v>675</v>
      </c>
      <c r="F1262">
        <v>75</v>
      </c>
      <c r="G1262">
        <v>75</v>
      </c>
      <c r="H1262">
        <v>75</v>
      </c>
      <c r="I1262" t="s">
        <v>16</v>
      </c>
      <c r="J1262" t="s">
        <v>1134</v>
      </c>
      <c r="K1262" t="s">
        <v>18</v>
      </c>
      <c r="L1262" t="str">
        <f t="shared" si="23"/>
        <v>Equal</v>
      </c>
    </row>
    <row r="1263" spans="1:12" x14ac:dyDescent="0.25">
      <c r="A1263" t="s">
        <v>1868</v>
      </c>
      <c r="B1263">
        <v>611950</v>
      </c>
      <c r="C1263" t="s">
        <v>1880</v>
      </c>
      <c r="D1263" t="s">
        <v>15</v>
      </c>
      <c r="E1263">
        <v>343</v>
      </c>
      <c r="F1263">
        <v>87</v>
      </c>
      <c r="G1263">
        <v>78</v>
      </c>
      <c r="H1263">
        <v>78</v>
      </c>
      <c r="I1263" t="s">
        <v>16</v>
      </c>
      <c r="J1263" t="s">
        <v>1134</v>
      </c>
      <c r="K1263" t="s">
        <v>18</v>
      </c>
      <c r="L1263" t="str">
        <f t="shared" si="23"/>
        <v>Baseline</v>
      </c>
    </row>
    <row r="1264" spans="1:12" x14ac:dyDescent="0.25">
      <c r="A1264" t="s">
        <v>1868</v>
      </c>
      <c r="B1264">
        <v>917625</v>
      </c>
      <c r="C1264" t="s">
        <v>1881</v>
      </c>
      <c r="D1264" t="s">
        <v>15</v>
      </c>
      <c r="E1264">
        <v>974</v>
      </c>
      <c r="F1264">
        <v>89</v>
      </c>
      <c r="G1264">
        <v>82</v>
      </c>
      <c r="H1264">
        <v>82</v>
      </c>
      <c r="I1264" t="s">
        <v>16</v>
      </c>
      <c r="J1264" t="s">
        <v>1134</v>
      </c>
      <c r="K1264" t="s">
        <v>18</v>
      </c>
      <c r="L1264" t="str">
        <f t="shared" si="23"/>
        <v>Baseline</v>
      </c>
    </row>
    <row r="1265" spans="1:12" x14ac:dyDescent="0.25">
      <c r="A1265" t="s">
        <v>1868</v>
      </c>
      <c r="B1265">
        <v>953498</v>
      </c>
      <c r="C1265" t="s">
        <v>1882</v>
      </c>
      <c r="D1265" t="s">
        <v>15</v>
      </c>
      <c r="E1265">
        <v>404</v>
      </c>
      <c r="F1265">
        <v>97</v>
      </c>
      <c r="G1265">
        <v>85</v>
      </c>
      <c r="H1265">
        <v>85</v>
      </c>
      <c r="I1265" t="s">
        <v>16</v>
      </c>
      <c r="J1265" t="s">
        <v>1134</v>
      </c>
      <c r="K1265" t="s">
        <v>18</v>
      </c>
      <c r="L1265" t="str">
        <f t="shared" si="23"/>
        <v>Baseline</v>
      </c>
    </row>
    <row r="1266" spans="1:12" x14ac:dyDescent="0.25">
      <c r="A1266" t="s">
        <v>1868</v>
      </c>
      <c r="B1266">
        <v>622650</v>
      </c>
      <c r="C1266" t="s">
        <v>1883</v>
      </c>
      <c r="D1266" t="s">
        <v>15</v>
      </c>
      <c r="E1266">
        <v>676</v>
      </c>
      <c r="F1266">
        <v>99</v>
      </c>
      <c r="G1266">
        <v>99</v>
      </c>
      <c r="H1266">
        <v>99</v>
      </c>
      <c r="I1266" t="s">
        <v>16</v>
      </c>
      <c r="J1266" t="s">
        <v>1134</v>
      </c>
      <c r="K1266" t="s">
        <v>18</v>
      </c>
      <c r="L1266" t="str">
        <f t="shared" si="23"/>
        <v>Equal</v>
      </c>
    </row>
    <row r="1267" spans="1:12" x14ac:dyDescent="0.25">
      <c r="A1267" t="s">
        <v>1868</v>
      </c>
      <c r="B1267">
        <v>697156</v>
      </c>
      <c r="C1267" t="s">
        <v>1884</v>
      </c>
      <c r="D1267" t="s">
        <v>15</v>
      </c>
      <c r="E1267">
        <v>492</v>
      </c>
      <c r="F1267">
        <v>133</v>
      </c>
      <c r="G1267">
        <v>117</v>
      </c>
      <c r="H1267">
        <v>117</v>
      </c>
      <c r="I1267" t="s">
        <v>16</v>
      </c>
      <c r="J1267" t="s">
        <v>1134</v>
      </c>
      <c r="K1267" t="s">
        <v>18</v>
      </c>
      <c r="L1267" t="str">
        <f t="shared" si="23"/>
        <v>Baseline</v>
      </c>
    </row>
    <row r="1268" spans="1:12" x14ac:dyDescent="0.25">
      <c r="A1268" t="s">
        <v>1868</v>
      </c>
      <c r="B1268">
        <v>541178</v>
      </c>
      <c r="C1268" t="s">
        <v>1885</v>
      </c>
      <c r="D1268" t="s">
        <v>15</v>
      </c>
      <c r="E1268">
        <v>365</v>
      </c>
      <c r="F1268">
        <v>150</v>
      </c>
      <c r="G1268">
        <v>150</v>
      </c>
      <c r="H1268">
        <v>150</v>
      </c>
      <c r="I1268" t="s">
        <v>16</v>
      </c>
      <c r="J1268" t="s">
        <v>1134</v>
      </c>
      <c r="K1268" t="s">
        <v>18</v>
      </c>
      <c r="L1268" t="str">
        <f t="shared" si="23"/>
        <v>Equal</v>
      </c>
    </row>
    <row r="1269" spans="1:12" x14ac:dyDescent="0.25">
      <c r="A1269" t="s">
        <v>1868</v>
      </c>
      <c r="B1269">
        <v>911301</v>
      </c>
      <c r="C1269" t="s">
        <v>1886</v>
      </c>
      <c r="D1269" t="s">
        <v>15</v>
      </c>
      <c r="E1269">
        <v>40</v>
      </c>
      <c r="F1269">
        <v>22</v>
      </c>
      <c r="G1269">
        <v>18</v>
      </c>
      <c r="H1269">
        <v>18</v>
      </c>
      <c r="I1269" t="s">
        <v>30</v>
      </c>
      <c r="J1269" t="s">
        <v>78</v>
      </c>
      <c r="K1269" t="s">
        <v>30</v>
      </c>
      <c r="L1269" t="str">
        <f t="shared" si="23"/>
        <v>Baseline</v>
      </c>
    </row>
    <row r="1270" spans="1:12" x14ac:dyDescent="0.25">
      <c r="A1270" t="s">
        <v>1868</v>
      </c>
      <c r="B1270">
        <v>1192496</v>
      </c>
      <c r="C1270" t="s">
        <v>1887</v>
      </c>
      <c r="D1270" t="s">
        <v>15</v>
      </c>
      <c r="E1270">
        <v>1024</v>
      </c>
      <c r="F1270">
        <v>22</v>
      </c>
      <c r="G1270">
        <v>22</v>
      </c>
      <c r="H1270">
        <v>22</v>
      </c>
      <c r="I1270" t="s">
        <v>30</v>
      </c>
      <c r="J1270" t="s">
        <v>78</v>
      </c>
      <c r="K1270" t="s">
        <v>30</v>
      </c>
      <c r="L1270" t="str">
        <f t="shared" si="23"/>
        <v>Equal</v>
      </c>
    </row>
    <row r="1271" spans="1:12" x14ac:dyDescent="0.25">
      <c r="A1271" t="s">
        <v>1868</v>
      </c>
      <c r="B1271">
        <v>931967</v>
      </c>
      <c r="C1271" t="s">
        <v>1888</v>
      </c>
      <c r="D1271" t="s">
        <v>15</v>
      </c>
      <c r="E1271">
        <v>418</v>
      </c>
      <c r="F1271">
        <v>38</v>
      </c>
      <c r="G1271">
        <v>38</v>
      </c>
      <c r="H1271">
        <v>38</v>
      </c>
      <c r="I1271" t="s">
        <v>28</v>
      </c>
      <c r="J1271" t="s">
        <v>82</v>
      </c>
      <c r="K1271" t="s">
        <v>28</v>
      </c>
      <c r="L1271" t="str">
        <f t="shared" si="23"/>
        <v>Equal</v>
      </c>
    </row>
    <row r="1272" spans="1:12" x14ac:dyDescent="0.25">
      <c r="A1272" t="s">
        <v>1868</v>
      </c>
      <c r="B1272">
        <v>1023378</v>
      </c>
      <c r="C1272" t="s">
        <v>1889</v>
      </c>
      <c r="D1272" t="s">
        <v>15</v>
      </c>
      <c r="E1272">
        <v>1279</v>
      </c>
      <c r="F1272">
        <v>46</v>
      </c>
      <c r="G1272">
        <v>40</v>
      </c>
      <c r="H1272">
        <v>40</v>
      </c>
      <c r="I1272" t="s">
        <v>28</v>
      </c>
      <c r="J1272" t="s">
        <v>190</v>
      </c>
      <c r="K1272" t="s">
        <v>28</v>
      </c>
      <c r="L1272" t="str">
        <f t="shared" si="23"/>
        <v>Baseline</v>
      </c>
    </row>
    <row r="1273" spans="1:12" x14ac:dyDescent="0.25">
      <c r="A1273" t="s">
        <v>1868</v>
      </c>
      <c r="B1273">
        <v>1024643</v>
      </c>
      <c r="C1273" t="s">
        <v>1890</v>
      </c>
      <c r="D1273" t="s">
        <v>15</v>
      </c>
      <c r="E1273">
        <v>556</v>
      </c>
      <c r="F1273">
        <v>42</v>
      </c>
      <c r="G1273">
        <v>41</v>
      </c>
      <c r="H1273">
        <v>41</v>
      </c>
      <c r="I1273" t="s">
        <v>29</v>
      </c>
      <c r="J1273" t="s">
        <v>122</v>
      </c>
      <c r="K1273" t="s">
        <v>29</v>
      </c>
      <c r="L1273" t="str">
        <f t="shared" si="23"/>
        <v>Baseline</v>
      </c>
    </row>
    <row r="1274" spans="1:12" x14ac:dyDescent="0.25">
      <c r="A1274" t="s">
        <v>1868</v>
      </c>
      <c r="B1274">
        <v>1089420</v>
      </c>
      <c r="C1274" t="s">
        <v>1891</v>
      </c>
      <c r="D1274" t="s">
        <v>15</v>
      </c>
      <c r="E1274">
        <v>1160</v>
      </c>
      <c r="F1274">
        <v>49</v>
      </c>
      <c r="G1274">
        <v>41</v>
      </c>
      <c r="H1274">
        <v>41</v>
      </c>
      <c r="I1274" t="s">
        <v>16</v>
      </c>
      <c r="J1274" t="s">
        <v>36</v>
      </c>
      <c r="K1274" t="s">
        <v>21</v>
      </c>
      <c r="L1274" t="str">
        <f t="shared" si="23"/>
        <v>Baseline</v>
      </c>
    </row>
    <row r="1275" spans="1:12" x14ac:dyDescent="0.25">
      <c r="A1275" t="s">
        <v>1868</v>
      </c>
      <c r="B1275">
        <v>293398</v>
      </c>
      <c r="C1275" t="s">
        <v>1892</v>
      </c>
      <c r="D1275" t="s">
        <v>15</v>
      </c>
      <c r="E1275">
        <v>1162</v>
      </c>
      <c r="F1275">
        <v>48</v>
      </c>
      <c r="G1275">
        <v>42</v>
      </c>
      <c r="H1275">
        <v>42</v>
      </c>
      <c r="I1275" t="s">
        <v>31</v>
      </c>
      <c r="J1275" t="s">
        <v>119</v>
      </c>
      <c r="K1275" t="s">
        <v>31</v>
      </c>
      <c r="L1275" t="str">
        <f t="shared" si="23"/>
        <v>Baseline</v>
      </c>
    </row>
    <row r="1276" spans="1:12" x14ac:dyDescent="0.25">
      <c r="A1276" t="s">
        <v>1868</v>
      </c>
      <c r="B1276">
        <v>554089</v>
      </c>
      <c r="C1276" t="s">
        <v>1893</v>
      </c>
      <c r="D1276" t="s">
        <v>15</v>
      </c>
      <c r="E1276">
        <v>1319</v>
      </c>
      <c r="F1276">
        <v>49</v>
      </c>
      <c r="G1276">
        <v>42</v>
      </c>
      <c r="H1276">
        <v>42</v>
      </c>
      <c r="I1276" t="s">
        <v>16</v>
      </c>
      <c r="J1276" t="s">
        <v>265</v>
      </c>
      <c r="K1276" t="s">
        <v>21</v>
      </c>
      <c r="L1276" t="str">
        <f t="shared" si="23"/>
        <v>Baseline</v>
      </c>
    </row>
    <row r="1277" spans="1:12" x14ac:dyDescent="0.25">
      <c r="A1277" t="s">
        <v>1868</v>
      </c>
      <c r="B1277">
        <v>601342</v>
      </c>
      <c r="C1277" t="s">
        <v>1894</v>
      </c>
      <c r="D1277" t="s">
        <v>15</v>
      </c>
      <c r="E1277">
        <v>498</v>
      </c>
      <c r="F1277">
        <v>49</v>
      </c>
      <c r="G1277">
        <v>42</v>
      </c>
      <c r="H1277">
        <v>42</v>
      </c>
      <c r="I1277" t="s">
        <v>31</v>
      </c>
      <c r="J1277" t="s">
        <v>119</v>
      </c>
      <c r="K1277" t="s">
        <v>31</v>
      </c>
      <c r="L1277" t="str">
        <f t="shared" si="23"/>
        <v>Baseline</v>
      </c>
    </row>
    <row r="1278" spans="1:12" x14ac:dyDescent="0.25">
      <c r="A1278" t="s">
        <v>1868</v>
      </c>
      <c r="B1278">
        <v>578423</v>
      </c>
      <c r="C1278" t="s">
        <v>1895</v>
      </c>
      <c r="D1278" t="s">
        <v>15</v>
      </c>
      <c r="E1278">
        <v>497</v>
      </c>
      <c r="F1278">
        <v>46</v>
      </c>
      <c r="G1278">
        <v>42</v>
      </c>
      <c r="H1278">
        <v>42</v>
      </c>
      <c r="I1278" t="s">
        <v>31</v>
      </c>
      <c r="J1278" t="s">
        <v>119</v>
      </c>
      <c r="K1278" t="s">
        <v>31</v>
      </c>
      <c r="L1278" t="str">
        <f t="shared" si="23"/>
        <v>Baseline</v>
      </c>
    </row>
    <row r="1279" spans="1:12" x14ac:dyDescent="0.25">
      <c r="A1279" t="s">
        <v>1868</v>
      </c>
      <c r="B1279">
        <v>981716</v>
      </c>
      <c r="C1279" t="s">
        <v>1896</v>
      </c>
      <c r="D1279" t="s">
        <v>15</v>
      </c>
      <c r="E1279">
        <v>947</v>
      </c>
      <c r="F1279">
        <v>85</v>
      </c>
      <c r="G1279">
        <v>44</v>
      </c>
      <c r="H1279">
        <v>44</v>
      </c>
      <c r="I1279" t="s">
        <v>31</v>
      </c>
      <c r="J1279" t="s">
        <v>388</v>
      </c>
      <c r="K1279" t="s">
        <v>31</v>
      </c>
      <c r="L1279" t="str">
        <f t="shared" si="23"/>
        <v>Baseline</v>
      </c>
    </row>
    <row r="1280" spans="1:12" x14ac:dyDescent="0.25">
      <c r="A1280" t="s">
        <v>1868</v>
      </c>
      <c r="B1280">
        <v>1223193</v>
      </c>
      <c r="C1280" t="s">
        <v>1897</v>
      </c>
      <c r="D1280" t="s">
        <v>15</v>
      </c>
      <c r="E1280">
        <v>363</v>
      </c>
      <c r="F1280">
        <v>44</v>
      </c>
      <c r="G1280">
        <v>44</v>
      </c>
      <c r="H1280">
        <v>44</v>
      </c>
      <c r="I1280" t="s">
        <v>30</v>
      </c>
      <c r="J1280" t="s">
        <v>78</v>
      </c>
      <c r="K1280" t="s">
        <v>30</v>
      </c>
      <c r="L1280" t="str">
        <f t="shared" si="23"/>
        <v>Equal</v>
      </c>
    </row>
    <row r="1281" spans="1:12" x14ac:dyDescent="0.25">
      <c r="A1281" t="s">
        <v>1868</v>
      </c>
      <c r="B1281">
        <v>649964</v>
      </c>
      <c r="C1281" t="s">
        <v>1898</v>
      </c>
      <c r="D1281" t="s">
        <v>15</v>
      </c>
      <c r="E1281">
        <v>1082</v>
      </c>
      <c r="F1281">
        <v>48</v>
      </c>
      <c r="G1281">
        <v>46</v>
      </c>
      <c r="H1281">
        <v>46</v>
      </c>
      <c r="I1281" t="s">
        <v>16</v>
      </c>
      <c r="J1281" t="s">
        <v>36</v>
      </c>
      <c r="K1281" t="s">
        <v>21</v>
      </c>
      <c r="L1281" t="str">
        <f t="shared" si="23"/>
        <v>Baseline</v>
      </c>
    </row>
    <row r="1282" spans="1:12" x14ac:dyDescent="0.25">
      <c r="A1282" t="s">
        <v>1868</v>
      </c>
      <c r="B1282">
        <v>694577</v>
      </c>
      <c r="C1282" t="s">
        <v>1899</v>
      </c>
      <c r="D1282" t="s">
        <v>15</v>
      </c>
      <c r="E1282">
        <v>421</v>
      </c>
      <c r="F1282">
        <v>46</v>
      </c>
      <c r="G1282">
        <v>46</v>
      </c>
      <c r="H1282">
        <v>46</v>
      </c>
      <c r="I1282" t="s">
        <v>16</v>
      </c>
      <c r="J1282" t="s">
        <v>20</v>
      </c>
      <c r="K1282" t="s">
        <v>21</v>
      </c>
      <c r="L1282" t="str">
        <f t="shared" ref="L1282:L1313" si="24">IF(F1282=G1282, "Equal", IF(F1282&gt;G1282, "Baseline", "Vessel"))</f>
        <v>Equal</v>
      </c>
    </row>
    <row r="1283" spans="1:12" x14ac:dyDescent="0.25">
      <c r="A1283" t="s">
        <v>1868</v>
      </c>
      <c r="B1283">
        <v>555455</v>
      </c>
      <c r="C1283" t="s">
        <v>1900</v>
      </c>
      <c r="D1283" t="s">
        <v>15</v>
      </c>
      <c r="E1283">
        <v>1179</v>
      </c>
      <c r="F1283">
        <v>100</v>
      </c>
      <c r="G1283">
        <v>72</v>
      </c>
      <c r="H1283">
        <v>72</v>
      </c>
      <c r="I1283" t="s">
        <v>16</v>
      </c>
      <c r="J1283" t="s">
        <v>1653</v>
      </c>
      <c r="K1283" t="s">
        <v>18</v>
      </c>
      <c r="L1283" t="str">
        <f t="shared" si="24"/>
        <v>Baseline</v>
      </c>
    </row>
    <row r="1284" spans="1:12" x14ac:dyDescent="0.25">
      <c r="A1284" t="s">
        <v>1868</v>
      </c>
      <c r="B1284">
        <v>557756</v>
      </c>
      <c r="C1284" t="s">
        <v>1901</v>
      </c>
      <c r="D1284" t="s">
        <v>15</v>
      </c>
      <c r="E1284">
        <v>1181</v>
      </c>
      <c r="F1284">
        <v>99</v>
      </c>
      <c r="G1284">
        <v>99</v>
      </c>
      <c r="H1284">
        <v>99</v>
      </c>
      <c r="I1284" t="s">
        <v>16</v>
      </c>
      <c r="J1284" t="s">
        <v>1653</v>
      </c>
      <c r="K1284" t="s">
        <v>18</v>
      </c>
      <c r="L1284" t="str">
        <f t="shared" si="24"/>
        <v>Equal</v>
      </c>
    </row>
    <row r="1285" spans="1:12" x14ac:dyDescent="0.25">
      <c r="A1285" t="s">
        <v>1868</v>
      </c>
      <c r="B1285">
        <v>1062923</v>
      </c>
      <c r="C1285" t="s">
        <v>1004</v>
      </c>
      <c r="D1285" t="s">
        <v>15</v>
      </c>
      <c r="E1285">
        <v>628</v>
      </c>
      <c r="F1285">
        <v>49</v>
      </c>
      <c r="G1285">
        <v>49</v>
      </c>
      <c r="H1285">
        <v>49</v>
      </c>
      <c r="I1285" t="s">
        <v>31</v>
      </c>
      <c r="J1285" t="s">
        <v>388</v>
      </c>
      <c r="K1285" t="s">
        <v>31</v>
      </c>
      <c r="L1285" t="str">
        <f t="shared" si="24"/>
        <v>Equal</v>
      </c>
    </row>
    <row r="1286" spans="1:12" x14ac:dyDescent="0.25">
      <c r="A1286" t="s">
        <v>1868</v>
      </c>
      <c r="B1286">
        <v>1186152</v>
      </c>
      <c r="C1286" t="s">
        <v>1902</v>
      </c>
      <c r="D1286" t="s">
        <v>99</v>
      </c>
      <c r="E1286">
        <v>1693</v>
      </c>
      <c r="F1286">
        <v>53</v>
      </c>
      <c r="G1286">
        <v>49</v>
      </c>
      <c r="H1286">
        <v>49</v>
      </c>
      <c r="I1286" t="s">
        <v>16</v>
      </c>
      <c r="J1286" t="s">
        <v>36</v>
      </c>
      <c r="K1286" t="s">
        <v>21</v>
      </c>
      <c r="L1286" t="str">
        <f t="shared" si="24"/>
        <v>Baseline</v>
      </c>
    </row>
    <row r="1287" spans="1:12" x14ac:dyDescent="0.25">
      <c r="A1287" t="s">
        <v>1868</v>
      </c>
      <c r="B1287">
        <v>508948</v>
      </c>
      <c r="C1287" t="s">
        <v>1903</v>
      </c>
      <c r="D1287" t="s">
        <v>15</v>
      </c>
      <c r="E1287">
        <v>485</v>
      </c>
      <c r="F1287">
        <v>57</v>
      </c>
      <c r="G1287">
        <v>52</v>
      </c>
      <c r="H1287">
        <v>52</v>
      </c>
      <c r="I1287" t="s">
        <v>16</v>
      </c>
      <c r="J1287" t="s">
        <v>20</v>
      </c>
      <c r="K1287" t="s">
        <v>21</v>
      </c>
      <c r="L1287" t="str">
        <f t="shared" si="24"/>
        <v>Baseline</v>
      </c>
    </row>
    <row r="1288" spans="1:12" x14ac:dyDescent="0.25">
      <c r="A1288" t="s">
        <v>1868</v>
      </c>
      <c r="B1288">
        <v>663522</v>
      </c>
      <c r="C1288" t="s">
        <v>1904</v>
      </c>
      <c r="D1288" t="s">
        <v>15</v>
      </c>
      <c r="E1288">
        <v>153</v>
      </c>
      <c r="F1288">
        <v>53</v>
      </c>
      <c r="G1288">
        <v>53</v>
      </c>
      <c r="H1288">
        <v>53</v>
      </c>
      <c r="I1288" t="s">
        <v>28</v>
      </c>
      <c r="J1288" t="s">
        <v>82</v>
      </c>
      <c r="K1288" t="s">
        <v>28</v>
      </c>
      <c r="L1288" t="str">
        <f t="shared" si="24"/>
        <v>Equal</v>
      </c>
    </row>
    <row r="1289" spans="1:12" x14ac:dyDescent="0.25">
      <c r="A1289" t="s">
        <v>1868</v>
      </c>
      <c r="B1289">
        <v>1031277</v>
      </c>
      <c r="C1289" t="s">
        <v>1905</v>
      </c>
      <c r="D1289" t="s">
        <v>15</v>
      </c>
      <c r="E1289">
        <v>524</v>
      </c>
      <c r="F1289">
        <v>63</v>
      </c>
      <c r="G1289">
        <v>54</v>
      </c>
      <c r="H1289">
        <v>54</v>
      </c>
      <c r="I1289" t="s">
        <v>16</v>
      </c>
      <c r="J1289" t="s">
        <v>85</v>
      </c>
      <c r="K1289" t="s">
        <v>21</v>
      </c>
      <c r="L1289" t="str">
        <f t="shared" si="24"/>
        <v>Baseline</v>
      </c>
    </row>
    <row r="1290" spans="1:12" x14ac:dyDescent="0.25">
      <c r="A1290" t="s">
        <v>1868</v>
      </c>
      <c r="B1290">
        <v>982354</v>
      </c>
      <c r="C1290" t="s">
        <v>1906</v>
      </c>
      <c r="D1290" t="s">
        <v>15</v>
      </c>
      <c r="E1290">
        <v>499</v>
      </c>
      <c r="F1290">
        <v>66</v>
      </c>
      <c r="G1290">
        <v>54</v>
      </c>
      <c r="H1290">
        <v>54</v>
      </c>
      <c r="I1290" t="s">
        <v>31</v>
      </c>
      <c r="J1290" t="s">
        <v>119</v>
      </c>
      <c r="K1290" t="s">
        <v>31</v>
      </c>
      <c r="L1290" t="str">
        <f t="shared" si="24"/>
        <v>Baseline</v>
      </c>
    </row>
    <row r="1291" spans="1:12" x14ac:dyDescent="0.25">
      <c r="A1291" t="s">
        <v>1868</v>
      </c>
      <c r="B1291">
        <v>904227</v>
      </c>
      <c r="C1291" t="s">
        <v>1907</v>
      </c>
      <c r="D1291" t="s">
        <v>15</v>
      </c>
      <c r="E1291">
        <v>426</v>
      </c>
      <c r="F1291">
        <v>57</v>
      </c>
      <c r="G1291">
        <v>55</v>
      </c>
      <c r="H1291">
        <v>55</v>
      </c>
      <c r="I1291" t="s">
        <v>28</v>
      </c>
      <c r="J1291" t="s">
        <v>82</v>
      </c>
      <c r="K1291" t="s">
        <v>28</v>
      </c>
      <c r="L1291" t="str">
        <f t="shared" si="24"/>
        <v>Baseline</v>
      </c>
    </row>
    <row r="1292" spans="1:12" x14ac:dyDescent="0.25">
      <c r="A1292" t="s">
        <v>1868</v>
      </c>
      <c r="B1292">
        <v>1138087</v>
      </c>
      <c r="C1292" t="s">
        <v>1908</v>
      </c>
      <c r="D1292" t="s">
        <v>15</v>
      </c>
      <c r="E1292">
        <v>164</v>
      </c>
      <c r="F1292">
        <v>66</v>
      </c>
      <c r="G1292">
        <v>56</v>
      </c>
      <c r="H1292">
        <v>56</v>
      </c>
      <c r="I1292" t="s">
        <v>16</v>
      </c>
      <c r="J1292" t="s">
        <v>36</v>
      </c>
      <c r="K1292" t="s">
        <v>21</v>
      </c>
      <c r="L1292" t="str">
        <f t="shared" si="24"/>
        <v>Baseline</v>
      </c>
    </row>
    <row r="1293" spans="1:12" x14ac:dyDescent="0.25">
      <c r="A1293" t="s">
        <v>1868</v>
      </c>
      <c r="B1293">
        <v>980382</v>
      </c>
      <c r="C1293" t="s">
        <v>836</v>
      </c>
      <c r="D1293" t="s">
        <v>15</v>
      </c>
      <c r="E1293">
        <v>1503</v>
      </c>
      <c r="F1293">
        <v>58</v>
      </c>
      <c r="G1293">
        <v>58</v>
      </c>
      <c r="H1293">
        <v>58</v>
      </c>
      <c r="I1293" t="s">
        <v>28</v>
      </c>
      <c r="J1293" t="s">
        <v>82</v>
      </c>
      <c r="K1293" t="s">
        <v>28</v>
      </c>
      <c r="L1293" t="str">
        <f t="shared" si="24"/>
        <v>Equal</v>
      </c>
    </row>
    <row r="1294" spans="1:12" x14ac:dyDescent="0.25">
      <c r="A1294" t="s">
        <v>1868</v>
      </c>
      <c r="B1294">
        <v>299739</v>
      </c>
      <c r="C1294" t="s">
        <v>1909</v>
      </c>
      <c r="D1294" t="s">
        <v>15</v>
      </c>
      <c r="E1294">
        <v>847</v>
      </c>
      <c r="F1294">
        <v>71</v>
      </c>
      <c r="G1294">
        <v>60</v>
      </c>
      <c r="H1294">
        <v>60</v>
      </c>
      <c r="I1294" t="s">
        <v>16</v>
      </c>
      <c r="J1294" t="s">
        <v>20</v>
      </c>
      <c r="K1294" t="s">
        <v>21</v>
      </c>
      <c r="L1294" t="str">
        <f t="shared" si="24"/>
        <v>Baseline</v>
      </c>
    </row>
    <row r="1295" spans="1:12" x14ac:dyDescent="0.25">
      <c r="A1295" t="s">
        <v>1868</v>
      </c>
      <c r="B1295">
        <v>554600</v>
      </c>
      <c r="C1295" t="s">
        <v>1910</v>
      </c>
      <c r="D1295" t="s">
        <v>15</v>
      </c>
      <c r="E1295">
        <v>1072</v>
      </c>
      <c r="F1295">
        <v>68</v>
      </c>
      <c r="G1295">
        <v>60</v>
      </c>
      <c r="H1295">
        <v>60</v>
      </c>
      <c r="I1295" t="s">
        <v>31</v>
      </c>
      <c r="J1295" t="s">
        <v>88</v>
      </c>
      <c r="K1295" t="s">
        <v>31</v>
      </c>
      <c r="L1295" t="str">
        <f t="shared" si="24"/>
        <v>Baseline</v>
      </c>
    </row>
    <row r="1296" spans="1:12" x14ac:dyDescent="0.25">
      <c r="A1296" t="s">
        <v>1868</v>
      </c>
      <c r="B1296">
        <v>904088</v>
      </c>
      <c r="C1296" t="s">
        <v>1911</v>
      </c>
      <c r="D1296" t="s">
        <v>15</v>
      </c>
      <c r="E1296">
        <v>1387</v>
      </c>
      <c r="F1296">
        <v>62</v>
      </c>
      <c r="G1296">
        <v>62</v>
      </c>
      <c r="H1296">
        <v>62</v>
      </c>
      <c r="I1296" t="s">
        <v>28</v>
      </c>
      <c r="J1296" t="s">
        <v>82</v>
      </c>
      <c r="K1296" t="s">
        <v>28</v>
      </c>
      <c r="L1296" t="str">
        <f t="shared" si="24"/>
        <v>Equal</v>
      </c>
    </row>
    <row r="1297" spans="1:12" x14ac:dyDescent="0.25">
      <c r="A1297" t="s">
        <v>1868</v>
      </c>
      <c r="B1297">
        <v>578497</v>
      </c>
      <c r="C1297" t="s">
        <v>1912</v>
      </c>
      <c r="D1297" t="s">
        <v>15</v>
      </c>
      <c r="E1297">
        <v>410</v>
      </c>
      <c r="F1297">
        <v>64</v>
      </c>
      <c r="G1297">
        <v>64</v>
      </c>
      <c r="H1297">
        <v>64</v>
      </c>
      <c r="I1297" t="s">
        <v>28</v>
      </c>
      <c r="J1297" t="s">
        <v>82</v>
      </c>
      <c r="K1297" t="s">
        <v>28</v>
      </c>
      <c r="L1297" t="str">
        <f t="shared" si="24"/>
        <v>Equal</v>
      </c>
    </row>
    <row r="1298" spans="1:12" x14ac:dyDescent="0.25">
      <c r="A1298" t="s">
        <v>1868</v>
      </c>
      <c r="B1298">
        <v>575127</v>
      </c>
      <c r="C1298" t="s">
        <v>1913</v>
      </c>
      <c r="D1298" t="s">
        <v>15</v>
      </c>
      <c r="E1298">
        <v>77</v>
      </c>
      <c r="F1298">
        <v>67</v>
      </c>
      <c r="G1298">
        <v>67</v>
      </c>
      <c r="H1298">
        <v>67</v>
      </c>
      <c r="I1298" t="s">
        <v>16</v>
      </c>
      <c r="J1298" t="s">
        <v>20</v>
      </c>
      <c r="K1298" t="s">
        <v>21</v>
      </c>
      <c r="L1298" t="str">
        <f t="shared" si="24"/>
        <v>Equal</v>
      </c>
    </row>
    <row r="1299" spans="1:12" x14ac:dyDescent="0.25">
      <c r="A1299" t="s">
        <v>1868</v>
      </c>
      <c r="B1299">
        <v>526583</v>
      </c>
      <c r="C1299" t="s">
        <v>1914</v>
      </c>
      <c r="D1299" t="s">
        <v>15</v>
      </c>
      <c r="E1299">
        <v>689</v>
      </c>
      <c r="F1299">
        <v>46</v>
      </c>
      <c r="G1299">
        <v>68</v>
      </c>
      <c r="H1299">
        <v>46</v>
      </c>
      <c r="I1299" t="s">
        <v>31</v>
      </c>
      <c r="J1299" t="s">
        <v>119</v>
      </c>
      <c r="K1299" t="s">
        <v>31</v>
      </c>
      <c r="L1299" t="str">
        <f t="shared" si="24"/>
        <v>Vessel</v>
      </c>
    </row>
    <row r="1300" spans="1:12" x14ac:dyDescent="0.25">
      <c r="A1300" t="s">
        <v>1868</v>
      </c>
      <c r="B1300">
        <v>980116</v>
      </c>
      <c r="C1300" t="s">
        <v>1915</v>
      </c>
      <c r="D1300" t="s">
        <v>15</v>
      </c>
      <c r="E1300">
        <v>1087</v>
      </c>
      <c r="F1300">
        <v>78</v>
      </c>
      <c r="G1300">
        <v>75</v>
      </c>
      <c r="H1300">
        <v>75</v>
      </c>
      <c r="I1300" t="s">
        <v>28</v>
      </c>
      <c r="J1300" t="s">
        <v>82</v>
      </c>
      <c r="K1300" t="s">
        <v>28</v>
      </c>
      <c r="L1300" t="str">
        <f t="shared" si="24"/>
        <v>Baseline</v>
      </c>
    </row>
    <row r="1301" spans="1:12" x14ac:dyDescent="0.25">
      <c r="A1301" t="s">
        <v>1868</v>
      </c>
      <c r="B1301">
        <v>537858</v>
      </c>
      <c r="C1301" t="s">
        <v>1916</v>
      </c>
      <c r="D1301" t="s">
        <v>15</v>
      </c>
      <c r="E1301">
        <v>1070</v>
      </c>
      <c r="F1301">
        <v>95</v>
      </c>
      <c r="G1301">
        <v>78</v>
      </c>
      <c r="H1301">
        <v>78</v>
      </c>
      <c r="I1301" t="s">
        <v>31</v>
      </c>
      <c r="J1301" t="s">
        <v>119</v>
      </c>
      <c r="K1301" t="s">
        <v>31</v>
      </c>
      <c r="L1301" t="str">
        <f t="shared" si="24"/>
        <v>Baseline</v>
      </c>
    </row>
    <row r="1302" spans="1:12" x14ac:dyDescent="0.25">
      <c r="A1302" t="s">
        <v>1868</v>
      </c>
      <c r="B1302">
        <v>555458</v>
      </c>
      <c r="C1302" t="s">
        <v>1917</v>
      </c>
      <c r="D1302" t="s">
        <v>15</v>
      </c>
      <c r="E1302">
        <v>1109</v>
      </c>
      <c r="F1302">
        <v>146</v>
      </c>
      <c r="G1302">
        <v>79</v>
      </c>
      <c r="H1302">
        <v>79</v>
      </c>
      <c r="I1302" t="s">
        <v>31</v>
      </c>
      <c r="J1302" t="s">
        <v>119</v>
      </c>
      <c r="K1302" t="s">
        <v>31</v>
      </c>
      <c r="L1302" t="str">
        <f t="shared" si="24"/>
        <v>Baseline</v>
      </c>
    </row>
    <row r="1303" spans="1:12" x14ac:dyDescent="0.25">
      <c r="A1303" t="s">
        <v>1868</v>
      </c>
      <c r="B1303">
        <v>527963</v>
      </c>
      <c r="C1303" t="s">
        <v>1918</v>
      </c>
      <c r="D1303" t="s">
        <v>15</v>
      </c>
      <c r="E1303">
        <v>1068</v>
      </c>
      <c r="F1303">
        <v>84</v>
      </c>
      <c r="G1303">
        <v>82</v>
      </c>
      <c r="H1303">
        <v>82</v>
      </c>
      <c r="I1303" t="s">
        <v>16</v>
      </c>
      <c r="J1303" t="s">
        <v>36</v>
      </c>
      <c r="K1303" t="s">
        <v>21</v>
      </c>
      <c r="L1303" t="str">
        <f t="shared" si="24"/>
        <v>Baseline</v>
      </c>
    </row>
    <row r="1304" spans="1:12" x14ac:dyDescent="0.25">
      <c r="A1304" t="s">
        <v>1868</v>
      </c>
      <c r="B1304">
        <v>583548</v>
      </c>
      <c r="C1304" t="s">
        <v>1919</v>
      </c>
      <c r="D1304" t="s">
        <v>15</v>
      </c>
      <c r="E1304">
        <v>1628</v>
      </c>
      <c r="F1304">
        <v>66</v>
      </c>
      <c r="G1304">
        <v>85</v>
      </c>
      <c r="H1304">
        <v>66</v>
      </c>
      <c r="I1304" t="s">
        <v>31</v>
      </c>
      <c r="J1304" t="s">
        <v>119</v>
      </c>
      <c r="K1304" t="s">
        <v>31</v>
      </c>
      <c r="L1304" t="str">
        <f t="shared" si="24"/>
        <v>Vessel</v>
      </c>
    </row>
    <row r="1305" spans="1:12" x14ac:dyDescent="0.25">
      <c r="A1305" t="s">
        <v>1868</v>
      </c>
      <c r="B1305">
        <v>521080</v>
      </c>
      <c r="C1305" t="s">
        <v>1920</v>
      </c>
      <c r="D1305" t="s">
        <v>15</v>
      </c>
      <c r="E1305">
        <v>411</v>
      </c>
      <c r="F1305">
        <v>85</v>
      </c>
      <c r="G1305">
        <v>85</v>
      </c>
      <c r="H1305">
        <v>85</v>
      </c>
      <c r="I1305" t="s">
        <v>16</v>
      </c>
      <c r="J1305" t="s">
        <v>20</v>
      </c>
      <c r="K1305" t="s">
        <v>21</v>
      </c>
      <c r="L1305" t="str">
        <f t="shared" si="24"/>
        <v>Equal</v>
      </c>
    </row>
    <row r="1306" spans="1:12" x14ac:dyDescent="0.25">
      <c r="A1306" t="s">
        <v>1868</v>
      </c>
      <c r="B1306">
        <v>1036551</v>
      </c>
      <c r="C1306" t="s">
        <v>1921</v>
      </c>
      <c r="D1306" t="s">
        <v>15</v>
      </c>
      <c r="E1306">
        <v>181</v>
      </c>
      <c r="F1306">
        <v>93</v>
      </c>
      <c r="G1306">
        <v>93</v>
      </c>
      <c r="H1306">
        <v>93</v>
      </c>
      <c r="I1306" t="s">
        <v>284</v>
      </c>
      <c r="J1306" t="s">
        <v>82</v>
      </c>
      <c r="K1306" t="s">
        <v>32</v>
      </c>
      <c r="L1306" t="str">
        <f t="shared" si="24"/>
        <v>Equal</v>
      </c>
    </row>
    <row r="1307" spans="1:12" x14ac:dyDescent="0.25">
      <c r="A1307" t="s">
        <v>1868</v>
      </c>
      <c r="B1307">
        <v>524237</v>
      </c>
      <c r="C1307" t="s">
        <v>1922</v>
      </c>
      <c r="D1307" t="s">
        <v>15</v>
      </c>
      <c r="E1307">
        <v>34</v>
      </c>
      <c r="F1307">
        <v>121</v>
      </c>
      <c r="G1307">
        <v>107</v>
      </c>
      <c r="H1307">
        <v>107</v>
      </c>
      <c r="I1307" t="s">
        <v>31</v>
      </c>
      <c r="J1307" t="s">
        <v>88</v>
      </c>
      <c r="K1307" t="s">
        <v>31</v>
      </c>
      <c r="L1307" t="str">
        <f t="shared" si="24"/>
        <v>Baseline</v>
      </c>
    </row>
    <row r="1308" spans="1:12" x14ac:dyDescent="0.25">
      <c r="A1308" t="s">
        <v>1868</v>
      </c>
      <c r="B1308">
        <v>1088878</v>
      </c>
      <c r="C1308" t="s">
        <v>1923</v>
      </c>
      <c r="D1308" t="s">
        <v>15</v>
      </c>
      <c r="E1308">
        <v>894</v>
      </c>
      <c r="F1308">
        <v>146</v>
      </c>
      <c r="G1308">
        <v>124</v>
      </c>
      <c r="H1308">
        <v>124</v>
      </c>
      <c r="I1308" t="s">
        <v>16</v>
      </c>
      <c r="J1308" t="s">
        <v>20</v>
      </c>
      <c r="K1308" t="s">
        <v>21</v>
      </c>
      <c r="L1308" t="str">
        <f t="shared" si="24"/>
        <v>Baseline</v>
      </c>
    </row>
    <row r="1309" spans="1:12" x14ac:dyDescent="0.25">
      <c r="A1309" t="s">
        <v>1868</v>
      </c>
      <c r="B1309">
        <v>669602</v>
      </c>
      <c r="C1309" t="s">
        <v>1924</v>
      </c>
      <c r="D1309" t="s">
        <v>15</v>
      </c>
      <c r="E1309">
        <v>334</v>
      </c>
      <c r="F1309">
        <v>149</v>
      </c>
      <c r="G1309">
        <v>127</v>
      </c>
      <c r="H1309">
        <v>127</v>
      </c>
      <c r="I1309" t="s">
        <v>16</v>
      </c>
      <c r="J1309" t="s">
        <v>20</v>
      </c>
      <c r="K1309" t="s">
        <v>21</v>
      </c>
      <c r="L1309" t="str">
        <f t="shared" si="24"/>
        <v>Baseline</v>
      </c>
    </row>
    <row r="1310" spans="1:12" x14ac:dyDescent="0.25">
      <c r="A1310" t="s">
        <v>1868</v>
      </c>
      <c r="B1310">
        <v>558738</v>
      </c>
      <c r="C1310" t="s">
        <v>1925</v>
      </c>
      <c r="D1310" t="s">
        <v>15</v>
      </c>
      <c r="E1310">
        <v>504</v>
      </c>
      <c r="F1310">
        <v>149</v>
      </c>
      <c r="G1310">
        <v>129</v>
      </c>
      <c r="H1310">
        <v>129</v>
      </c>
      <c r="I1310" t="s">
        <v>31</v>
      </c>
      <c r="J1310" t="s">
        <v>88</v>
      </c>
      <c r="K1310" t="s">
        <v>31</v>
      </c>
      <c r="L1310" t="str">
        <f t="shared" si="24"/>
        <v>Baseline</v>
      </c>
    </row>
    <row r="1311" spans="1:12" x14ac:dyDescent="0.25">
      <c r="A1311" t="s">
        <v>1868</v>
      </c>
      <c r="B1311">
        <v>1152450</v>
      </c>
      <c r="C1311" t="s">
        <v>1926</v>
      </c>
      <c r="D1311" t="s">
        <v>15</v>
      </c>
      <c r="E1311">
        <v>1620</v>
      </c>
      <c r="F1311">
        <v>149</v>
      </c>
      <c r="G1311">
        <v>132</v>
      </c>
      <c r="H1311">
        <v>132</v>
      </c>
      <c r="I1311" t="s">
        <v>31</v>
      </c>
      <c r="J1311" t="s">
        <v>88</v>
      </c>
      <c r="K1311" t="s">
        <v>31</v>
      </c>
      <c r="L1311" t="str">
        <f t="shared" si="24"/>
        <v>Baseline</v>
      </c>
    </row>
    <row r="1312" spans="1:12" x14ac:dyDescent="0.25">
      <c r="A1312" t="s">
        <v>1868</v>
      </c>
      <c r="B1312">
        <v>941825</v>
      </c>
      <c r="C1312" t="s">
        <v>1927</v>
      </c>
      <c r="D1312" t="s">
        <v>15</v>
      </c>
      <c r="E1312">
        <v>1492</v>
      </c>
      <c r="F1312">
        <v>149</v>
      </c>
      <c r="G1312">
        <v>138</v>
      </c>
      <c r="H1312">
        <v>138</v>
      </c>
      <c r="I1312" t="s">
        <v>16</v>
      </c>
      <c r="J1312" t="s">
        <v>36</v>
      </c>
      <c r="K1312" t="s">
        <v>21</v>
      </c>
      <c r="L1312" t="str">
        <f t="shared" si="24"/>
        <v>Baseline</v>
      </c>
    </row>
    <row r="1313" spans="1:12" x14ac:dyDescent="0.25">
      <c r="A1313" t="s">
        <v>1868</v>
      </c>
      <c r="B1313">
        <v>595082</v>
      </c>
      <c r="C1313" t="s">
        <v>1928</v>
      </c>
      <c r="D1313" t="s">
        <v>15</v>
      </c>
      <c r="E1313">
        <v>521</v>
      </c>
      <c r="F1313">
        <v>237</v>
      </c>
      <c r="G1313">
        <v>149</v>
      </c>
      <c r="H1313">
        <v>149</v>
      </c>
      <c r="I1313" t="s">
        <v>16</v>
      </c>
      <c r="J1313" t="s">
        <v>36</v>
      </c>
      <c r="K1313" t="s">
        <v>21</v>
      </c>
      <c r="L1313" t="str">
        <f t="shared" si="24"/>
        <v>Baseline</v>
      </c>
    </row>
  </sheetData>
  <autoFilter ref="A1:L1357"/>
  <pageMargins left="0.7" right="0.7" top="0.75" bottom="0.75" header="0.3" footer="0.3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W72"/>
  <sheetViews>
    <sheetView workbookViewId="0">
      <pane ySplit="1" topLeftCell="A32" activePane="bottomLeft" state="frozen"/>
      <selection activeCell="C1257" sqref="B1257:C1257"/>
      <selection pane="bottomLeft" activeCell="C1257" sqref="B1257:C1257"/>
    </sheetView>
  </sheetViews>
  <sheetFormatPr defaultRowHeight="15" x14ac:dyDescent="0.25"/>
  <cols>
    <col min="2" max="2" width="10.42578125" style="13" bestFit="1" customWidth="1"/>
    <col min="3" max="3" width="18.85546875" style="13" bestFit="1" customWidth="1"/>
    <col min="4" max="4" width="18.85546875" style="13" customWidth="1"/>
    <col min="5" max="5" width="8.5703125" style="13" bestFit="1" customWidth="1"/>
    <col min="6" max="6" width="11.7109375" style="13" bestFit="1" customWidth="1"/>
    <col min="7" max="7" width="5" style="13" bestFit="1" customWidth="1"/>
    <col min="8" max="10" width="6" style="13" bestFit="1" customWidth="1"/>
    <col min="11" max="11" width="5" style="13" bestFit="1" customWidth="1"/>
    <col min="12" max="12" width="6" style="13" bestFit="1" customWidth="1"/>
    <col min="13" max="13" width="5" style="13" bestFit="1" customWidth="1"/>
    <col min="14" max="14" width="6" style="13" bestFit="1" customWidth="1"/>
    <col min="15" max="17" width="5" style="13" bestFit="1" customWidth="1"/>
    <col min="18" max="18" width="6" style="13" bestFit="1" customWidth="1"/>
    <col min="19" max="19" width="12" style="13" bestFit="1" customWidth="1"/>
    <col min="20" max="20" width="12.5703125" style="13" bestFit="1" customWidth="1"/>
    <col min="21" max="21" width="18.140625" bestFit="1" customWidth="1"/>
    <col min="22" max="22" width="22.28515625" bestFit="1" customWidth="1"/>
    <col min="23" max="23" width="25.28515625" bestFit="1" customWidth="1"/>
  </cols>
  <sheetData>
    <row r="1" spans="1:23" x14ac:dyDescent="0.25">
      <c r="A1" t="s">
        <v>1974</v>
      </c>
      <c r="B1" s="14" t="s">
        <v>1929</v>
      </c>
      <c r="C1" s="14" t="s">
        <v>1930</v>
      </c>
      <c r="D1" s="14" t="s">
        <v>1975</v>
      </c>
      <c r="E1" s="14" t="s">
        <v>1967</v>
      </c>
      <c r="F1" s="14" t="s">
        <v>1931</v>
      </c>
      <c r="G1" s="14">
        <v>2004</v>
      </c>
      <c r="H1" s="14">
        <v>2005</v>
      </c>
      <c r="I1" s="14">
        <v>2006</v>
      </c>
      <c r="J1" s="14">
        <v>2007</v>
      </c>
      <c r="K1" s="14">
        <v>2008</v>
      </c>
      <c r="L1" s="14">
        <v>2009</v>
      </c>
      <c r="M1" s="14">
        <v>2010</v>
      </c>
      <c r="N1" s="14">
        <v>2011</v>
      </c>
      <c r="O1" s="14">
        <v>2012</v>
      </c>
      <c r="P1" s="14">
        <v>2013</v>
      </c>
      <c r="Q1" s="14">
        <v>2014</v>
      </c>
      <c r="R1" s="14">
        <v>2015</v>
      </c>
      <c r="S1" s="14" t="s">
        <v>1932</v>
      </c>
      <c r="T1" s="14" t="s">
        <v>1933</v>
      </c>
      <c r="U1" s="14" t="s">
        <v>1970</v>
      </c>
      <c r="V1" s="20" t="s">
        <v>2001</v>
      </c>
      <c r="W1" s="20" t="s">
        <v>2002</v>
      </c>
    </row>
    <row r="2" spans="1:23" x14ac:dyDescent="0.25">
      <c r="B2" s="15">
        <v>605520</v>
      </c>
      <c r="C2" s="15" t="s">
        <v>1936</v>
      </c>
      <c r="D2" s="15"/>
      <c r="E2" s="15" t="s">
        <v>1969</v>
      </c>
      <c r="F2" s="13">
        <v>711</v>
      </c>
      <c r="G2" s="16">
        <v>3351</v>
      </c>
      <c r="H2" s="16">
        <v>3483</v>
      </c>
      <c r="I2" s="16">
        <v>5699</v>
      </c>
      <c r="J2" s="16">
        <v>854</v>
      </c>
      <c r="K2" s="16">
        <v>5249</v>
      </c>
      <c r="L2" s="16">
        <v>7364</v>
      </c>
      <c r="M2" s="16">
        <v>3612</v>
      </c>
      <c r="N2" s="22">
        <v>4359</v>
      </c>
      <c r="O2" s="22">
        <v>6917</v>
      </c>
      <c r="P2" s="22">
        <v>6813</v>
      </c>
      <c r="Q2" s="22">
        <v>5129</v>
      </c>
      <c r="R2" s="22">
        <v>4690</v>
      </c>
      <c r="S2" s="13">
        <f t="shared" ref="S2:S33" si="0">AVERAGE(N2:R2)</f>
        <v>5581.6</v>
      </c>
      <c r="T2" s="13">
        <f t="shared" ref="T2:T33" si="1">SUM(N2:R2)</f>
        <v>27908</v>
      </c>
      <c r="U2" s="23">
        <f t="shared" ref="U2:U33" si="2">T2/$T$70</f>
        <v>5.6072926147608344E-2</v>
      </c>
      <c r="V2" s="34">
        <f t="shared" ref="V2:V33" si="3">IF(E2= "yes", T2, 0)</f>
        <v>0</v>
      </c>
      <c r="W2" s="23"/>
    </row>
    <row r="3" spans="1:23" x14ac:dyDescent="0.25">
      <c r="B3" s="19">
        <v>542119</v>
      </c>
      <c r="C3" s="19" t="s">
        <v>1935</v>
      </c>
      <c r="D3" s="19"/>
      <c r="E3" s="19" t="s">
        <v>1969</v>
      </c>
      <c r="F3" s="13">
        <v>555</v>
      </c>
      <c r="G3" s="16"/>
      <c r="H3" s="16"/>
      <c r="I3" s="16"/>
      <c r="J3" s="16"/>
      <c r="K3" s="16">
        <v>856</v>
      </c>
      <c r="L3" s="16">
        <v>1066</v>
      </c>
      <c r="M3" s="16"/>
      <c r="N3" s="22">
        <v>720</v>
      </c>
      <c r="O3" s="22">
        <v>690</v>
      </c>
      <c r="P3" s="22">
        <v>1996</v>
      </c>
      <c r="Q3" s="22">
        <v>1299</v>
      </c>
      <c r="R3" s="22">
        <v>922</v>
      </c>
      <c r="S3" s="13">
        <f t="shared" si="0"/>
        <v>1125.4000000000001</v>
      </c>
      <c r="T3" s="13">
        <f t="shared" si="1"/>
        <v>5627</v>
      </c>
      <c r="U3" s="23">
        <f t="shared" si="2"/>
        <v>1.1305803190217577E-2</v>
      </c>
      <c r="V3" s="34">
        <f t="shared" si="3"/>
        <v>0</v>
      </c>
      <c r="W3" s="24"/>
    </row>
    <row r="4" spans="1:23" x14ac:dyDescent="0.25">
      <c r="B4" s="15">
        <v>1049830</v>
      </c>
      <c r="C4" s="15" t="s">
        <v>1002</v>
      </c>
      <c r="D4" s="15"/>
      <c r="E4" s="15" t="s">
        <v>1969</v>
      </c>
      <c r="F4" s="13">
        <v>703</v>
      </c>
      <c r="G4" s="16">
        <v>5060</v>
      </c>
      <c r="H4" s="16">
        <v>6961</v>
      </c>
      <c r="I4" s="16">
        <v>8103</v>
      </c>
      <c r="J4" s="16">
        <v>9063</v>
      </c>
      <c r="K4" s="16">
        <v>3286</v>
      </c>
      <c r="L4" s="16">
        <v>3194</v>
      </c>
      <c r="M4" s="16">
        <v>2157</v>
      </c>
      <c r="N4" s="22">
        <v>585</v>
      </c>
      <c r="O4" s="22">
        <v>950</v>
      </c>
      <c r="P4" s="22">
        <v>654</v>
      </c>
      <c r="Q4" s="22">
        <v>330</v>
      </c>
      <c r="R4" s="22"/>
      <c r="S4" s="13">
        <f t="shared" si="0"/>
        <v>629.75</v>
      </c>
      <c r="T4" s="13">
        <f t="shared" si="1"/>
        <v>2519</v>
      </c>
      <c r="U4" s="23">
        <f t="shared" si="2"/>
        <v>5.0611903742950196E-3</v>
      </c>
      <c r="V4" s="34">
        <f t="shared" si="3"/>
        <v>0</v>
      </c>
      <c r="W4" s="24"/>
    </row>
    <row r="5" spans="1:23" x14ac:dyDescent="0.25">
      <c r="A5">
        <v>149</v>
      </c>
      <c r="B5" s="15">
        <v>1152450</v>
      </c>
      <c r="C5" s="15" t="s">
        <v>1926</v>
      </c>
      <c r="D5" s="15" t="s">
        <v>31</v>
      </c>
      <c r="E5" s="15" t="s">
        <v>1968</v>
      </c>
      <c r="F5" s="13">
        <v>714</v>
      </c>
      <c r="G5" s="16">
        <v>9205</v>
      </c>
      <c r="H5" s="16">
        <v>10909</v>
      </c>
      <c r="I5" s="16">
        <v>14426</v>
      </c>
      <c r="J5" s="16">
        <v>14726</v>
      </c>
      <c r="K5" s="16">
        <v>4341</v>
      </c>
      <c r="L5" s="16">
        <v>10060</v>
      </c>
      <c r="M5" s="16">
        <v>7489</v>
      </c>
      <c r="N5" s="22">
        <v>5213</v>
      </c>
      <c r="O5" s="22">
        <v>5768</v>
      </c>
      <c r="P5" s="22">
        <v>5212</v>
      </c>
      <c r="Q5" s="22">
        <v>8761</v>
      </c>
      <c r="R5" s="22">
        <v>7070</v>
      </c>
      <c r="S5" s="13">
        <f t="shared" si="0"/>
        <v>6404.8</v>
      </c>
      <c r="T5" s="13">
        <f t="shared" si="1"/>
        <v>32024</v>
      </c>
      <c r="U5" s="23">
        <f t="shared" si="2"/>
        <v>6.4342818795721998E-2</v>
      </c>
      <c r="V5" s="34">
        <f t="shared" si="3"/>
        <v>32024</v>
      </c>
      <c r="W5" s="23">
        <f t="shared" ref="W5:W36" si="4">T5/$V$70</f>
        <v>6.9367817959298611E-2</v>
      </c>
    </row>
    <row r="6" spans="1:23" x14ac:dyDescent="0.25">
      <c r="A6">
        <v>49</v>
      </c>
      <c r="B6" s="15">
        <v>1062923</v>
      </c>
      <c r="C6" s="15" t="s">
        <v>1004</v>
      </c>
      <c r="D6" s="15" t="s">
        <v>31</v>
      </c>
      <c r="E6" s="15" t="s">
        <v>1968</v>
      </c>
      <c r="F6" s="13">
        <v>704</v>
      </c>
      <c r="G6" s="16">
        <v>2887</v>
      </c>
      <c r="H6" s="16">
        <v>4892</v>
      </c>
      <c r="I6" s="16">
        <v>6939</v>
      </c>
      <c r="J6" s="16">
        <v>6124</v>
      </c>
      <c r="K6" s="16">
        <v>3097</v>
      </c>
      <c r="L6" s="16">
        <v>9816</v>
      </c>
      <c r="M6" s="16">
        <v>6003</v>
      </c>
      <c r="N6" s="22">
        <v>10615</v>
      </c>
      <c r="O6" s="22">
        <v>6429</v>
      </c>
      <c r="P6" s="22">
        <v>2127</v>
      </c>
      <c r="Q6" s="22">
        <v>1098</v>
      </c>
      <c r="R6" s="22">
        <v>10334</v>
      </c>
      <c r="S6" s="13">
        <f t="shared" si="0"/>
        <v>6120.6</v>
      </c>
      <c r="T6" s="13">
        <f t="shared" si="1"/>
        <v>30603</v>
      </c>
      <c r="U6" s="23">
        <f t="shared" si="2"/>
        <v>6.1487736810063712E-2</v>
      </c>
      <c r="V6" s="34">
        <f t="shared" si="3"/>
        <v>30603</v>
      </c>
      <c r="W6" s="23">
        <f t="shared" si="4"/>
        <v>6.6289761835136629E-2</v>
      </c>
    </row>
    <row r="7" spans="1:23" x14ac:dyDescent="0.25">
      <c r="A7">
        <v>149</v>
      </c>
      <c r="B7" s="15">
        <v>558738</v>
      </c>
      <c r="C7" s="15" t="s">
        <v>1925</v>
      </c>
      <c r="D7" s="15" t="s">
        <v>31</v>
      </c>
      <c r="E7" s="15" t="s">
        <v>1968</v>
      </c>
      <c r="F7" s="13">
        <v>562</v>
      </c>
      <c r="G7" s="16">
        <v>7189</v>
      </c>
      <c r="H7" s="16">
        <v>4718</v>
      </c>
      <c r="I7" s="16">
        <v>11417</v>
      </c>
      <c r="J7" s="16">
        <v>11968</v>
      </c>
      <c r="K7" s="16">
        <v>5541</v>
      </c>
      <c r="L7" s="16">
        <v>12912</v>
      </c>
      <c r="M7" s="16">
        <v>6121</v>
      </c>
      <c r="N7" s="22">
        <v>5029</v>
      </c>
      <c r="O7" s="22">
        <v>6565</v>
      </c>
      <c r="P7" s="22">
        <v>6902</v>
      </c>
      <c r="Q7" s="22">
        <v>1734</v>
      </c>
      <c r="R7" s="22">
        <v>7023</v>
      </c>
      <c r="S7" s="13">
        <f t="shared" si="0"/>
        <v>5450.6</v>
      </c>
      <c r="T7" s="13">
        <f t="shared" si="1"/>
        <v>27253</v>
      </c>
      <c r="U7" s="23">
        <f t="shared" si="2"/>
        <v>5.4756896097920671E-2</v>
      </c>
      <c r="V7" s="34">
        <f t="shared" si="3"/>
        <v>27253</v>
      </c>
      <c r="W7" s="23">
        <f t="shared" si="4"/>
        <v>5.9033260768322667E-2</v>
      </c>
    </row>
    <row r="8" spans="1:23" x14ac:dyDescent="0.25">
      <c r="A8">
        <v>49</v>
      </c>
      <c r="B8" s="15">
        <v>1041055</v>
      </c>
      <c r="C8" s="15" t="s">
        <v>1829</v>
      </c>
      <c r="D8" s="15" t="s">
        <v>21</v>
      </c>
      <c r="E8" s="15" t="s">
        <v>1968</v>
      </c>
      <c r="F8" s="13">
        <v>686</v>
      </c>
      <c r="G8" s="16">
        <v>1960</v>
      </c>
      <c r="H8" s="16">
        <v>1068</v>
      </c>
      <c r="I8" s="16">
        <v>1154</v>
      </c>
      <c r="J8" s="16">
        <v>2261</v>
      </c>
      <c r="K8" s="16">
        <v>5647</v>
      </c>
      <c r="L8" s="16">
        <v>7444</v>
      </c>
      <c r="M8" s="16">
        <v>1147</v>
      </c>
      <c r="N8" s="22">
        <v>3879</v>
      </c>
      <c r="O8" s="22">
        <v>3879</v>
      </c>
      <c r="P8" s="22">
        <v>3639</v>
      </c>
      <c r="Q8" s="22">
        <v>6702</v>
      </c>
      <c r="R8" s="22">
        <v>5051</v>
      </c>
      <c r="S8" s="13">
        <f t="shared" si="0"/>
        <v>4630</v>
      </c>
      <c r="T8" s="13">
        <f t="shared" si="1"/>
        <v>23150</v>
      </c>
      <c r="U8" s="23">
        <f t="shared" si="2"/>
        <v>4.6513123130182493E-2</v>
      </c>
      <c r="V8" s="34">
        <f t="shared" si="3"/>
        <v>23150</v>
      </c>
      <c r="W8" s="23">
        <f t="shared" si="4"/>
        <v>5.0145671551266639E-2</v>
      </c>
    </row>
    <row r="9" spans="1:23" x14ac:dyDescent="0.25">
      <c r="A9">
        <v>66</v>
      </c>
      <c r="B9" s="17">
        <v>1138087</v>
      </c>
      <c r="C9" s="17" t="s">
        <v>1908</v>
      </c>
      <c r="D9" s="15" t="s">
        <v>21</v>
      </c>
      <c r="E9" s="17" t="s">
        <v>1968</v>
      </c>
      <c r="F9" s="13">
        <v>713</v>
      </c>
      <c r="G9" s="16">
        <v>8417</v>
      </c>
      <c r="H9" s="16">
        <v>8784</v>
      </c>
      <c r="I9" s="16">
        <v>5352</v>
      </c>
      <c r="J9" s="16">
        <v>3837</v>
      </c>
      <c r="K9" s="16">
        <v>5299</v>
      </c>
      <c r="L9" s="16">
        <v>8308</v>
      </c>
      <c r="M9" s="16">
        <v>1740</v>
      </c>
      <c r="N9" s="22">
        <v>6444</v>
      </c>
      <c r="O9" s="22">
        <v>3345</v>
      </c>
      <c r="P9" s="22">
        <v>3578</v>
      </c>
      <c r="Q9" s="22">
        <v>6175</v>
      </c>
      <c r="R9" s="22">
        <v>2140</v>
      </c>
      <c r="S9" s="13">
        <f t="shared" si="0"/>
        <v>4336.3999999999996</v>
      </c>
      <c r="T9" s="13">
        <f t="shared" si="1"/>
        <v>21682</v>
      </c>
      <c r="U9" s="23">
        <f t="shared" si="2"/>
        <v>4.3563608453935934E-2</v>
      </c>
      <c r="V9" s="34">
        <f t="shared" si="3"/>
        <v>21682</v>
      </c>
      <c r="W9" s="23">
        <f t="shared" si="4"/>
        <v>4.6965807800197115E-2</v>
      </c>
    </row>
    <row r="10" spans="1:23" x14ac:dyDescent="0.25">
      <c r="A10">
        <v>48</v>
      </c>
      <c r="B10" s="15">
        <v>649964</v>
      </c>
      <c r="C10" s="15" t="s">
        <v>1898</v>
      </c>
      <c r="D10" s="15" t="s">
        <v>21</v>
      </c>
      <c r="E10" s="15" t="s">
        <v>1968</v>
      </c>
      <c r="F10" s="13">
        <v>546</v>
      </c>
      <c r="G10" s="16">
        <v>8294</v>
      </c>
      <c r="H10" s="16">
        <v>4310</v>
      </c>
      <c r="I10" s="16">
        <v>2934</v>
      </c>
      <c r="J10" s="16">
        <v>4800</v>
      </c>
      <c r="K10" s="16">
        <v>7501</v>
      </c>
      <c r="L10" s="16">
        <v>5568</v>
      </c>
      <c r="M10" s="16">
        <v>5324</v>
      </c>
      <c r="N10" s="22">
        <v>4569</v>
      </c>
      <c r="O10" s="22">
        <v>4141</v>
      </c>
      <c r="P10" s="22">
        <v>3236</v>
      </c>
      <c r="Q10" s="22">
        <v>5855</v>
      </c>
      <c r="R10" s="22">
        <v>3820</v>
      </c>
      <c r="S10" s="13">
        <f t="shared" si="0"/>
        <v>4324.2</v>
      </c>
      <c r="T10" s="13">
        <f t="shared" si="1"/>
        <v>21621</v>
      </c>
      <c r="U10" s="23">
        <f t="shared" si="2"/>
        <v>4.3441046876789451E-2</v>
      </c>
      <c r="V10" s="34">
        <f t="shared" si="3"/>
        <v>21621</v>
      </c>
      <c r="W10" s="23">
        <f t="shared" si="4"/>
        <v>4.6833674497189462E-2</v>
      </c>
    </row>
    <row r="11" spans="1:23" x14ac:dyDescent="0.25">
      <c r="A11">
        <v>46</v>
      </c>
      <c r="B11" s="17">
        <v>526583</v>
      </c>
      <c r="C11" s="17" t="s">
        <v>1914</v>
      </c>
      <c r="D11" s="15" t="s">
        <v>31</v>
      </c>
      <c r="E11" s="17" t="s">
        <v>1968</v>
      </c>
      <c r="F11" s="13">
        <v>663</v>
      </c>
      <c r="G11" s="16">
        <v>3940</v>
      </c>
      <c r="H11" s="16">
        <v>1606</v>
      </c>
      <c r="I11" s="16">
        <v>2279</v>
      </c>
      <c r="J11" s="16">
        <v>8172</v>
      </c>
      <c r="K11" s="16">
        <v>1768</v>
      </c>
      <c r="L11" s="16">
        <v>2572</v>
      </c>
      <c r="M11" s="16">
        <v>3434</v>
      </c>
      <c r="N11" s="22">
        <v>3801</v>
      </c>
      <c r="O11" s="22">
        <v>3220</v>
      </c>
      <c r="P11" s="22">
        <v>2604</v>
      </c>
      <c r="Q11" s="22">
        <v>4759</v>
      </c>
      <c r="R11" s="22">
        <v>3646</v>
      </c>
      <c r="S11" s="13">
        <f t="shared" si="0"/>
        <v>3606</v>
      </c>
      <c r="T11" s="13">
        <f t="shared" si="1"/>
        <v>18030</v>
      </c>
      <c r="U11" s="23">
        <f t="shared" si="2"/>
        <v>3.6225987474608659E-2</v>
      </c>
      <c r="V11" s="34">
        <f t="shared" si="3"/>
        <v>18030</v>
      </c>
      <c r="W11" s="23">
        <f t="shared" si="4"/>
        <v>3.9055138577509176E-2</v>
      </c>
    </row>
    <row r="12" spans="1:23" x14ac:dyDescent="0.25">
      <c r="A12">
        <v>53</v>
      </c>
      <c r="B12" s="18">
        <v>663522</v>
      </c>
      <c r="C12" s="18" t="s">
        <v>1904</v>
      </c>
      <c r="D12" s="18" t="s">
        <v>28</v>
      </c>
      <c r="E12" s="18" t="s">
        <v>1968</v>
      </c>
      <c r="F12" s="13">
        <v>553</v>
      </c>
      <c r="G12" s="16">
        <v>1166</v>
      </c>
      <c r="H12" s="16">
        <v>1933</v>
      </c>
      <c r="I12" s="16">
        <v>1185</v>
      </c>
      <c r="J12" s="16">
        <v>925</v>
      </c>
      <c r="K12" s="16">
        <v>6462</v>
      </c>
      <c r="L12" s="16">
        <v>7629</v>
      </c>
      <c r="M12" s="16">
        <v>776</v>
      </c>
      <c r="N12" s="22">
        <v>5414</v>
      </c>
      <c r="O12" s="22">
        <v>1610</v>
      </c>
      <c r="P12" s="22">
        <v>800</v>
      </c>
      <c r="Q12" s="22">
        <v>5295</v>
      </c>
      <c r="R12" s="22">
        <v>4272</v>
      </c>
      <c r="S12" s="13">
        <f t="shared" si="0"/>
        <v>3478.2</v>
      </c>
      <c r="T12" s="13">
        <f t="shared" si="1"/>
        <v>17391</v>
      </c>
      <c r="U12" s="23">
        <f t="shared" si="2"/>
        <v>3.4942104723844659E-2</v>
      </c>
      <c r="V12" s="34">
        <f t="shared" si="3"/>
        <v>17391</v>
      </c>
      <c r="W12" s="23">
        <f t="shared" si="4"/>
        <v>3.7670988075510933E-2</v>
      </c>
    </row>
    <row r="13" spans="1:23" x14ac:dyDescent="0.25">
      <c r="A13">
        <v>66</v>
      </c>
      <c r="B13" s="15">
        <v>982354</v>
      </c>
      <c r="C13" s="15" t="s">
        <v>1906</v>
      </c>
      <c r="D13" s="15" t="s">
        <v>31</v>
      </c>
      <c r="E13" s="15" t="s">
        <v>1968</v>
      </c>
      <c r="F13" s="13">
        <v>653</v>
      </c>
      <c r="G13" s="16">
        <v>4527</v>
      </c>
      <c r="H13" s="16">
        <v>4111</v>
      </c>
      <c r="I13" s="16">
        <v>4703</v>
      </c>
      <c r="J13" s="16">
        <v>4126</v>
      </c>
      <c r="K13" s="16">
        <v>1342</v>
      </c>
      <c r="L13" s="16">
        <v>4476</v>
      </c>
      <c r="M13" s="16">
        <v>3699</v>
      </c>
      <c r="N13" s="22">
        <v>3837</v>
      </c>
      <c r="O13" s="22">
        <v>5001</v>
      </c>
      <c r="P13" s="22">
        <v>2928</v>
      </c>
      <c r="Q13" s="22">
        <v>932</v>
      </c>
      <c r="R13" s="22">
        <v>3900</v>
      </c>
      <c r="S13" s="13">
        <f t="shared" si="0"/>
        <v>3319.6</v>
      </c>
      <c r="T13" s="13">
        <f t="shared" si="1"/>
        <v>16598</v>
      </c>
      <c r="U13" s="23">
        <f t="shared" si="2"/>
        <v>3.3348804220940352E-2</v>
      </c>
      <c r="V13" s="34">
        <f t="shared" si="3"/>
        <v>16598</v>
      </c>
      <c r="W13" s="23">
        <f t="shared" si="4"/>
        <v>3.5953255136411393E-2</v>
      </c>
    </row>
    <row r="14" spans="1:23" x14ac:dyDescent="0.25">
      <c r="A14">
        <v>146</v>
      </c>
      <c r="B14" s="15">
        <v>555458</v>
      </c>
      <c r="C14" s="15" t="s">
        <v>1917</v>
      </c>
      <c r="D14" s="15" t="s">
        <v>31</v>
      </c>
      <c r="E14" s="15" t="s">
        <v>1968</v>
      </c>
      <c r="F14" s="13">
        <v>567</v>
      </c>
      <c r="G14" s="16">
        <v>9672</v>
      </c>
      <c r="H14" s="16">
        <v>5941</v>
      </c>
      <c r="I14" s="16">
        <v>8660</v>
      </c>
      <c r="J14" s="16">
        <v>6744</v>
      </c>
      <c r="K14" s="16">
        <v>857</v>
      </c>
      <c r="L14" s="16">
        <v>4738</v>
      </c>
      <c r="M14" s="16">
        <v>3392</v>
      </c>
      <c r="N14" s="22">
        <v>3450</v>
      </c>
      <c r="O14" s="22">
        <v>4322</v>
      </c>
      <c r="P14" s="22">
        <v>1727</v>
      </c>
      <c r="Q14" s="22">
        <v>4144</v>
      </c>
      <c r="R14" s="22">
        <v>2822</v>
      </c>
      <c r="S14" s="13">
        <f t="shared" si="0"/>
        <v>3293</v>
      </c>
      <c r="T14" s="13">
        <f t="shared" si="1"/>
        <v>16465</v>
      </c>
      <c r="U14" s="23">
        <f t="shared" si="2"/>
        <v>3.3081579798637357E-2</v>
      </c>
      <c r="V14" s="34">
        <f t="shared" si="3"/>
        <v>16465</v>
      </c>
      <c r="W14" s="23">
        <f t="shared" si="4"/>
        <v>3.5665161213460271E-2</v>
      </c>
    </row>
    <row r="15" spans="1:23" x14ac:dyDescent="0.25">
      <c r="A15">
        <v>66</v>
      </c>
      <c r="B15" s="17">
        <v>583548</v>
      </c>
      <c r="C15" s="17" t="s">
        <v>1919</v>
      </c>
      <c r="D15" s="15" t="s">
        <v>31</v>
      </c>
      <c r="E15" s="17" t="s">
        <v>1968</v>
      </c>
      <c r="F15" s="13">
        <v>570</v>
      </c>
      <c r="G15" s="16">
        <v>2653</v>
      </c>
      <c r="H15" s="16">
        <v>2233</v>
      </c>
      <c r="I15" s="16">
        <v>2930</v>
      </c>
      <c r="J15" s="16">
        <v>5499</v>
      </c>
      <c r="K15" s="16">
        <v>1668</v>
      </c>
      <c r="L15" s="16">
        <v>1766</v>
      </c>
      <c r="M15" s="16">
        <v>2134</v>
      </c>
      <c r="N15" s="22">
        <v>1244</v>
      </c>
      <c r="O15" s="22">
        <v>1730</v>
      </c>
      <c r="P15" s="22">
        <v>3719</v>
      </c>
      <c r="Q15" s="22">
        <v>1718</v>
      </c>
      <c r="R15" s="22">
        <v>6732</v>
      </c>
      <c r="S15" s="13">
        <f t="shared" si="0"/>
        <v>3028.6</v>
      </c>
      <c r="T15" s="13">
        <f t="shared" si="1"/>
        <v>15143</v>
      </c>
      <c r="U15" s="23">
        <f t="shared" si="2"/>
        <v>3.0425409225069266E-2</v>
      </c>
      <c r="V15" s="34">
        <f t="shared" si="3"/>
        <v>15143</v>
      </c>
      <c r="W15" s="23">
        <f t="shared" si="4"/>
        <v>3.2801550941720548E-2</v>
      </c>
    </row>
    <row r="16" spans="1:23" x14ac:dyDescent="0.25">
      <c r="A16">
        <v>149</v>
      </c>
      <c r="B16" s="15">
        <v>595082</v>
      </c>
      <c r="C16" s="15" t="s">
        <v>1928</v>
      </c>
      <c r="D16" s="15" t="s">
        <v>21</v>
      </c>
      <c r="E16" s="15" t="s">
        <v>1968</v>
      </c>
      <c r="F16" s="13">
        <v>552</v>
      </c>
      <c r="G16" s="16">
        <v>220</v>
      </c>
      <c r="H16" s="16">
        <v>98</v>
      </c>
      <c r="I16" s="16">
        <v>1305</v>
      </c>
      <c r="J16" s="16">
        <v>2840</v>
      </c>
      <c r="K16" s="16">
        <v>2210</v>
      </c>
      <c r="L16" s="16">
        <v>3655</v>
      </c>
      <c r="M16" s="16">
        <v>2580</v>
      </c>
      <c r="N16" s="22">
        <v>4563</v>
      </c>
      <c r="O16" s="22">
        <v>1620</v>
      </c>
      <c r="P16" s="22">
        <v>3903</v>
      </c>
      <c r="Q16" s="22">
        <v>1061</v>
      </c>
      <c r="R16" s="22">
        <v>2394</v>
      </c>
      <c r="S16" s="13">
        <f t="shared" si="0"/>
        <v>2708.2</v>
      </c>
      <c r="T16" s="13">
        <f t="shared" si="1"/>
        <v>13541</v>
      </c>
      <c r="U16" s="23">
        <f t="shared" si="2"/>
        <v>2.7206660920336984E-2</v>
      </c>
      <c r="V16" s="34">
        <f t="shared" si="3"/>
        <v>13541</v>
      </c>
      <c r="W16" s="23">
        <f t="shared" si="4"/>
        <v>2.933142714797847E-2</v>
      </c>
    </row>
    <row r="17" spans="1:23" x14ac:dyDescent="0.25">
      <c r="A17">
        <v>67</v>
      </c>
      <c r="B17" s="15">
        <v>575127</v>
      </c>
      <c r="C17" s="15" t="s">
        <v>1913</v>
      </c>
      <c r="D17" s="15" t="s">
        <v>21</v>
      </c>
      <c r="E17" s="15" t="s">
        <v>1968</v>
      </c>
      <c r="F17" s="13">
        <v>537</v>
      </c>
      <c r="G17" s="16">
        <v>2949</v>
      </c>
      <c r="H17" s="16">
        <v>2881</v>
      </c>
      <c r="I17" s="16">
        <v>4246</v>
      </c>
      <c r="J17" s="16">
        <v>6922</v>
      </c>
      <c r="K17" s="16">
        <v>3670</v>
      </c>
      <c r="L17" s="16">
        <v>4887</v>
      </c>
      <c r="M17" s="16">
        <v>5377</v>
      </c>
      <c r="N17" s="22">
        <v>3460</v>
      </c>
      <c r="O17" s="22">
        <v>4397</v>
      </c>
      <c r="P17" s="22">
        <v>2104</v>
      </c>
      <c r="Q17" s="22">
        <v>1159</v>
      </c>
      <c r="R17" s="22">
        <v>2292</v>
      </c>
      <c r="S17" s="13">
        <f t="shared" si="0"/>
        <v>2682.4</v>
      </c>
      <c r="T17" s="13">
        <f t="shared" si="1"/>
        <v>13412</v>
      </c>
      <c r="U17" s="23">
        <f t="shared" si="2"/>
        <v>2.6947473322764908E-2</v>
      </c>
      <c r="V17" s="34">
        <f t="shared" si="3"/>
        <v>13412</v>
      </c>
      <c r="W17" s="23">
        <f t="shared" si="4"/>
        <v>2.9051997703913094E-2</v>
      </c>
    </row>
    <row r="18" spans="1:23" x14ac:dyDescent="0.25">
      <c r="A18">
        <v>49</v>
      </c>
      <c r="B18" s="15">
        <v>601342</v>
      </c>
      <c r="C18" s="15" t="s">
        <v>1894</v>
      </c>
      <c r="D18" s="15" t="s">
        <v>31</v>
      </c>
      <c r="E18" s="15" t="s">
        <v>1968</v>
      </c>
      <c r="F18" s="13">
        <v>572</v>
      </c>
      <c r="G18" s="16">
        <v>2035</v>
      </c>
      <c r="H18" s="16">
        <v>3306</v>
      </c>
      <c r="I18" s="16">
        <v>4412</v>
      </c>
      <c r="J18" s="16">
        <v>4067</v>
      </c>
      <c r="K18" s="16">
        <v>2945</v>
      </c>
      <c r="L18" s="16">
        <v>2690</v>
      </c>
      <c r="M18" s="16">
        <v>2625</v>
      </c>
      <c r="N18" s="22">
        <v>2119</v>
      </c>
      <c r="O18" s="22">
        <v>2672</v>
      </c>
      <c r="P18" s="22">
        <v>2248</v>
      </c>
      <c r="Q18" s="22">
        <v>2752</v>
      </c>
      <c r="R18" s="22">
        <v>2018</v>
      </c>
      <c r="S18" s="13">
        <f t="shared" si="0"/>
        <v>2361.8000000000002</v>
      </c>
      <c r="T18" s="13">
        <f t="shared" si="1"/>
        <v>11809</v>
      </c>
      <c r="U18" s="23">
        <f t="shared" si="2"/>
        <v>2.3726715811849895E-2</v>
      </c>
      <c r="V18" s="34">
        <f t="shared" si="3"/>
        <v>11809</v>
      </c>
      <c r="W18" s="23">
        <f t="shared" si="4"/>
        <v>2.5579707790449577E-2</v>
      </c>
    </row>
    <row r="19" spans="1:23" x14ac:dyDescent="0.25">
      <c r="A19">
        <v>62</v>
      </c>
      <c r="B19" s="18">
        <v>904088</v>
      </c>
      <c r="C19" s="18" t="s">
        <v>1911</v>
      </c>
      <c r="D19" s="18" t="s">
        <v>28</v>
      </c>
      <c r="E19" s="18" t="s">
        <v>1968</v>
      </c>
      <c r="F19" s="13">
        <v>702</v>
      </c>
      <c r="G19" s="16">
        <v>2978</v>
      </c>
      <c r="H19" s="16">
        <v>1245</v>
      </c>
      <c r="I19" s="16">
        <v>405</v>
      </c>
      <c r="J19" s="16">
        <v>2055</v>
      </c>
      <c r="K19" s="16">
        <v>1251</v>
      </c>
      <c r="L19" s="16">
        <v>3486</v>
      </c>
      <c r="M19" s="16">
        <v>934</v>
      </c>
      <c r="N19" s="22">
        <v>2669</v>
      </c>
      <c r="O19" s="22">
        <v>2563</v>
      </c>
      <c r="P19" s="22">
        <v>1535</v>
      </c>
      <c r="Q19" s="22">
        <v>2907</v>
      </c>
      <c r="R19" s="22">
        <v>1945</v>
      </c>
      <c r="S19" s="13">
        <f t="shared" si="0"/>
        <v>2323.8000000000002</v>
      </c>
      <c r="T19" s="13">
        <f t="shared" si="1"/>
        <v>11619</v>
      </c>
      <c r="U19" s="23">
        <f t="shared" si="2"/>
        <v>2.3344966637131336E-2</v>
      </c>
      <c r="V19" s="34">
        <f t="shared" si="3"/>
        <v>11619</v>
      </c>
      <c r="W19" s="23">
        <f t="shared" si="4"/>
        <v>2.5168145043376548E-2</v>
      </c>
    </row>
    <row r="20" spans="1:23" x14ac:dyDescent="0.25">
      <c r="A20">
        <v>46</v>
      </c>
      <c r="B20" s="15">
        <v>578423</v>
      </c>
      <c r="C20" s="15" t="s">
        <v>1895</v>
      </c>
      <c r="D20" s="15" t="s">
        <v>31</v>
      </c>
      <c r="E20" s="15" t="s">
        <v>1968</v>
      </c>
      <c r="F20" s="13">
        <v>647</v>
      </c>
      <c r="G20" s="16">
        <v>5349</v>
      </c>
      <c r="H20" s="16">
        <v>4324</v>
      </c>
      <c r="I20" s="16">
        <v>5309</v>
      </c>
      <c r="J20" s="16">
        <v>2431</v>
      </c>
      <c r="K20" s="16">
        <v>880</v>
      </c>
      <c r="L20" s="16">
        <v>3075</v>
      </c>
      <c r="M20" s="16">
        <v>2158</v>
      </c>
      <c r="N20" s="22">
        <v>2723</v>
      </c>
      <c r="O20" s="22">
        <v>3061</v>
      </c>
      <c r="P20" s="22">
        <v>2206</v>
      </c>
      <c r="Q20" s="22">
        <v>690</v>
      </c>
      <c r="R20" s="22">
        <v>2665</v>
      </c>
      <c r="S20" s="13">
        <f t="shared" si="0"/>
        <v>2269</v>
      </c>
      <c r="T20" s="13">
        <f t="shared" si="1"/>
        <v>11345</v>
      </c>
      <c r="U20" s="23">
        <f t="shared" si="2"/>
        <v>2.2794444143063516E-2</v>
      </c>
      <c r="V20" s="34">
        <f t="shared" si="3"/>
        <v>11345</v>
      </c>
      <c r="W20" s="23">
        <f t="shared" si="4"/>
        <v>2.4574628239702807E-2</v>
      </c>
    </row>
    <row r="21" spans="1:23" x14ac:dyDescent="0.25">
      <c r="A21">
        <v>57</v>
      </c>
      <c r="B21" s="18">
        <v>904227</v>
      </c>
      <c r="C21" s="18" t="s">
        <v>1907</v>
      </c>
      <c r="D21" s="18" t="s">
        <v>28</v>
      </c>
      <c r="E21" s="18" t="s">
        <v>1968</v>
      </c>
      <c r="F21" s="13">
        <v>718</v>
      </c>
      <c r="G21" s="16"/>
      <c r="H21" s="16"/>
      <c r="I21" s="16"/>
      <c r="J21" s="16">
        <v>1002</v>
      </c>
      <c r="K21" s="16">
        <v>852</v>
      </c>
      <c r="L21" s="16">
        <v>3232</v>
      </c>
      <c r="M21" s="16">
        <v>96</v>
      </c>
      <c r="N21" s="22">
        <v>2345</v>
      </c>
      <c r="O21" s="22">
        <v>2320</v>
      </c>
      <c r="P21" s="22">
        <v>1769</v>
      </c>
      <c r="Q21" s="22">
        <v>2309</v>
      </c>
      <c r="R21" s="22">
        <v>2377</v>
      </c>
      <c r="S21" s="13">
        <f t="shared" si="0"/>
        <v>2224</v>
      </c>
      <c r="T21" s="13">
        <f t="shared" si="1"/>
        <v>11120</v>
      </c>
      <c r="U21" s="23">
        <f t="shared" si="2"/>
        <v>2.2342372751949433E-2</v>
      </c>
      <c r="V21" s="34">
        <f t="shared" si="3"/>
        <v>11120</v>
      </c>
      <c r="W21" s="23">
        <f t="shared" si="4"/>
        <v>2.4087251302379483E-2</v>
      </c>
    </row>
    <row r="22" spans="1:23" x14ac:dyDescent="0.25">
      <c r="A22">
        <v>53</v>
      </c>
      <c r="B22" s="15">
        <v>1186152</v>
      </c>
      <c r="C22" s="15" t="s">
        <v>1902</v>
      </c>
      <c r="D22" s="15" t="s">
        <v>21</v>
      </c>
      <c r="E22" s="15" t="s">
        <v>1968</v>
      </c>
      <c r="F22" s="13">
        <v>719</v>
      </c>
      <c r="G22" s="16"/>
      <c r="H22" s="16"/>
      <c r="I22" s="16"/>
      <c r="J22" s="16">
        <v>3120</v>
      </c>
      <c r="K22" s="16">
        <v>3603</v>
      </c>
      <c r="L22" s="16">
        <v>4977</v>
      </c>
      <c r="M22" s="16">
        <v>2773</v>
      </c>
      <c r="N22" s="22">
        <v>3861</v>
      </c>
      <c r="O22" s="22">
        <v>2771</v>
      </c>
      <c r="P22" s="22">
        <v>1519</v>
      </c>
      <c r="Q22" s="22">
        <v>481</v>
      </c>
      <c r="R22" s="22">
        <v>835</v>
      </c>
      <c r="S22" s="13">
        <f t="shared" si="0"/>
        <v>1893.4</v>
      </c>
      <c r="T22" s="13">
        <f t="shared" si="1"/>
        <v>9467</v>
      </c>
      <c r="U22" s="23">
        <f t="shared" si="2"/>
        <v>1.9021154931897957E-2</v>
      </c>
      <c r="V22" s="34">
        <f t="shared" si="3"/>
        <v>9467</v>
      </c>
      <c r="W22" s="23">
        <f t="shared" si="4"/>
        <v>2.0506655402844114E-2</v>
      </c>
    </row>
    <row r="23" spans="1:23" x14ac:dyDescent="0.25">
      <c r="A23">
        <v>57</v>
      </c>
      <c r="B23" s="15">
        <v>508948</v>
      </c>
      <c r="C23" s="15" t="s">
        <v>1903</v>
      </c>
      <c r="D23" s="15" t="s">
        <v>21</v>
      </c>
      <c r="E23" s="15" t="s">
        <v>1968</v>
      </c>
      <c r="F23" s="13">
        <v>535</v>
      </c>
      <c r="G23" s="16">
        <v>3608</v>
      </c>
      <c r="H23" s="16">
        <v>1163</v>
      </c>
      <c r="I23" s="16">
        <v>1796</v>
      </c>
      <c r="J23" s="16">
        <v>1433</v>
      </c>
      <c r="K23" s="16">
        <v>2086</v>
      </c>
      <c r="L23" s="16">
        <v>1491</v>
      </c>
      <c r="M23" s="16">
        <v>1562</v>
      </c>
      <c r="N23" s="22">
        <v>2425</v>
      </c>
      <c r="O23" s="22">
        <v>2187</v>
      </c>
      <c r="P23" s="22">
        <v>2037</v>
      </c>
      <c r="Q23" s="22">
        <v>742</v>
      </c>
      <c r="R23" s="22">
        <v>1800</v>
      </c>
      <c r="S23" s="13">
        <f t="shared" si="0"/>
        <v>1838.2</v>
      </c>
      <c r="T23" s="13">
        <f t="shared" si="1"/>
        <v>9191</v>
      </c>
      <c r="U23" s="23">
        <f t="shared" si="2"/>
        <v>1.8466614025464678E-2</v>
      </c>
      <c r="V23" s="34">
        <f t="shared" si="3"/>
        <v>9191</v>
      </c>
      <c r="W23" s="23">
        <f t="shared" si="4"/>
        <v>1.9908806359727502E-2</v>
      </c>
    </row>
    <row r="24" spans="1:23" x14ac:dyDescent="0.25">
      <c r="A24">
        <v>78</v>
      </c>
      <c r="B24" s="17">
        <v>980116</v>
      </c>
      <c r="C24" s="17" t="s">
        <v>1915</v>
      </c>
      <c r="D24" s="17" t="s">
        <v>28</v>
      </c>
      <c r="E24" s="17" t="s">
        <v>1968</v>
      </c>
      <c r="F24" s="13">
        <v>723</v>
      </c>
      <c r="G24" s="16"/>
      <c r="H24" s="16"/>
      <c r="I24" s="16"/>
      <c r="J24" s="16"/>
      <c r="K24" s="16"/>
      <c r="L24" s="16">
        <v>2035</v>
      </c>
      <c r="M24" s="16">
        <v>475</v>
      </c>
      <c r="N24" s="22">
        <v>2324</v>
      </c>
      <c r="O24" s="22">
        <v>1826</v>
      </c>
      <c r="P24" s="22">
        <v>1808</v>
      </c>
      <c r="Q24" s="22">
        <v>503</v>
      </c>
      <c r="R24" s="22">
        <v>2560</v>
      </c>
      <c r="S24" s="13">
        <f t="shared" si="0"/>
        <v>1804.2</v>
      </c>
      <c r="T24" s="13">
        <f t="shared" si="1"/>
        <v>9021</v>
      </c>
      <c r="U24" s="23">
        <f t="shared" si="2"/>
        <v>1.8125048974400704E-2</v>
      </c>
      <c r="V24" s="34">
        <f t="shared" si="3"/>
        <v>9021</v>
      </c>
      <c r="W24" s="23">
        <f t="shared" si="4"/>
        <v>1.9540566007083211E-2</v>
      </c>
    </row>
    <row r="25" spans="1:23" x14ac:dyDescent="0.25">
      <c r="A25">
        <v>49</v>
      </c>
      <c r="B25" s="15">
        <v>1089420</v>
      </c>
      <c r="C25" s="15" t="s">
        <v>1891</v>
      </c>
      <c r="D25" s="15" t="s">
        <v>21</v>
      </c>
      <c r="E25" s="15" t="s">
        <v>1968</v>
      </c>
      <c r="F25" s="13">
        <v>700</v>
      </c>
      <c r="G25" s="16">
        <v>3092</v>
      </c>
      <c r="H25" s="16">
        <v>1935</v>
      </c>
      <c r="I25" s="16">
        <v>2372</v>
      </c>
      <c r="J25" s="16">
        <v>3784</v>
      </c>
      <c r="K25" s="16">
        <v>4676</v>
      </c>
      <c r="L25" s="16">
        <v>6350</v>
      </c>
      <c r="M25" s="16">
        <v>2150</v>
      </c>
      <c r="N25" s="22">
        <v>3798</v>
      </c>
      <c r="O25" s="22">
        <v>3500</v>
      </c>
      <c r="P25" s="22">
        <v>1403</v>
      </c>
      <c r="Q25" s="22">
        <v>107</v>
      </c>
      <c r="R25" s="22">
        <v>142</v>
      </c>
      <c r="S25" s="13">
        <f t="shared" si="0"/>
        <v>1790</v>
      </c>
      <c r="T25" s="13">
        <f t="shared" si="1"/>
        <v>8950</v>
      </c>
      <c r="U25" s="23">
        <f t="shared" si="2"/>
        <v>1.7982395335426928E-2</v>
      </c>
      <c r="V25" s="34">
        <f t="shared" si="3"/>
        <v>8950</v>
      </c>
      <c r="W25" s="23">
        <f t="shared" si="4"/>
        <v>1.9386771506861186E-2</v>
      </c>
    </row>
    <row r="26" spans="1:23" x14ac:dyDescent="0.25">
      <c r="A26">
        <v>84</v>
      </c>
      <c r="B26" s="15">
        <v>527963</v>
      </c>
      <c r="C26" s="15" t="s">
        <v>1918</v>
      </c>
      <c r="D26" s="15" t="s">
        <v>21</v>
      </c>
      <c r="E26" s="15" t="s">
        <v>1968</v>
      </c>
      <c r="F26" s="13">
        <v>542</v>
      </c>
      <c r="G26" s="16">
        <v>2609</v>
      </c>
      <c r="H26" s="16">
        <v>2107</v>
      </c>
      <c r="I26" s="16">
        <v>1312</v>
      </c>
      <c r="J26" s="16">
        <v>2242</v>
      </c>
      <c r="K26" s="16">
        <v>2722</v>
      </c>
      <c r="L26" s="16">
        <v>2427</v>
      </c>
      <c r="M26" s="16">
        <v>1132</v>
      </c>
      <c r="N26" s="22">
        <v>2808</v>
      </c>
      <c r="O26" s="22">
        <v>1686</v>
      </c>
      <c r="P26" s="22">
        <v>1837</v>
      </c>
      <c r="Q26" s="22">
        <v>545</v>
      </c>
      <c r="R26" s="22">
        <v>1377</v>
      </c>
      <c r="S26" s="13">
        <f t="shared" si="0"/>
        <v>1650.6</v>
      </c>
      <c r="T26" s="13">
        <f t="shared" si="1"/>
        <v>8253</v>
      </c>
      <c r="U26" s="23">
        <f t="shared" si="2"/>
        <v>1.6581978626064628E-2</v>
      </c>
      <c r="V26" s="34">
        <f t="shared" si="3"/>
        <v>8253</v>
      </c>
      <c r="W26" s="23">
        <f t="shared" si="4"/>
        <v>1.7876986061019593E-2</v>
      </c>
    </row>
    <row r="27" spans="1:23" x14ac:dyDescent="0.25">
      <c r="A27">
        <v>46</v>
      </c>
      <c r="B27" s="18">
        <v>1023378</v>
      </c>
      <c r="C27" s="18" t="s">
        <v>1889</v>
      </c>
      <c r="D27" s="18" t="s">
        <v>28</v>
      </c>
      <c r="E27" s="18" t="s">
        <v>1968</v>
      </c>
      <c r="F27" s="13">
        <v>667</v>
      </c>
      <c r="G27" s="16">
        <v>3224</v>
      </c>
      <c r="H27" s="16">
        <v>2830</v>
      </c>
      <c r="I27" s="16">
        <v>2555</v>
      </c>
      <c r="J27" s="16">
        <v>2577</v>
      </c>
      <c r="K27" s="16">
        <v>2156</v>
      </c>
      <c r="L27" s="16">
        <v>2529</v>
      </c>
      <c r="M27" s="16">
        <v>292</v>
      </c>
      <c r="N27" s="22">
        <v>1970</v>
      </c>
      <c r="O27" s="22">
        <v>296</v>
      </c>
      <c r="P27" s="22">
        <v>1638</v>
      </c>
      <c r="Q27" s="22">
        <v>2322</v>
      </c>
      <c r="R27" s="22">
        <v>1944</v>
      </c>
      <c r="S27" s="13">
        <f t="shared" si="0"/>
        <v>1634</v>
      </c>
      <c r="T27" s="13">
        <f t="shared" si="1"/>
        <v>8170</v>
      </c>
      <c r="U27" s="23">
        <f t="shared" si="2"/>
        <v>1.64152145128981E-2</v>
      </c>
      <c r="V27" s="34">
        <f t="shared" si="3"/>
        <v>8170</v>
      </c>
      <c r="W27" s="23">
        <f t="shared" si="4"/>
        <v>1.769719812414032E-2</v>
      </c>
    </row>
    <row r="28" spans="1:23" x14ac:dyDescent="0.25">
      <c r="A28">
        <v>71</v>
      </c>
      <c r="B28" s="15">
        <v>299739</v>
      </c>
      <c r="C28" s="15" t="s">
        <v>1909</v>
      </c>
      <c r="D28" s="15" t="s">
        <v>21</v>
      </c>
      <c r="E28" s="15" t="s">
        <v>1968</v>
      </c>
      <c r="F28" s="13">
        <v>536</v>
      </c>
      <c r="G28" s="16">
        <v>4008</v>
      </c>
      <c r="H28" s="16">
        <v>1297</v>
      </c>
      <c r="I28" s="16">
        <v>834</v>
      </c>
      <c r="J28" s="16">
        <v>4061</v>
      </c>
      <c r="K28" s="16">
        <v>1932</v>
      </c>
      <c r="L28" s="16">
        <v>838</v>
      </c>
      <c r="M28" s="16">
        <v>978</v>
      </c>
      <c r="N28" s="22">
        <v>1924</v>
      </c>
      <c r="O28" s="22">
        <v>2454</v>
      </c>
      <c r="P28" s="22">
        <v>1356</v>
      </c>
      <c r="Q28" s="22">
        <v>665</v>
      </c>
      <c r="R28" s="22">
        <v>1601</v>
      </c>
      <c r="S28" s="13">
        <f t="shared" si="0"/>
        <v>1600</v>
      </c>
      <c r="T28" s="13">
        <f t="shared" si="1"/>
        <v>8000</v>
      </c>
      <c r="U28" s="23">
        <f t="shared" si="2"/>
        <v>1.6073649461834125E-2</v>
      </c>
      <c r="V28" s="34">
        <f t="shared" si="3"/>
        <v>8000</v>
      </c>
      <c r="W28" s="23">
        <f t="shared" si="4"/>
        <v>1.7328957771496029E-2</v>
      </c>
    </row>
    <row r="29" spans="1:23" x14ac:dyDescent="0.25">
      <c r="A29">
        <v>49</v>
      </c>
      <c r="B29" s="84">
        <v>554089</v>
      </c>
      <c r="C29" s="18" t="s">
        <v>2008</v>
      </c>
      <c r="D29" s="84" t="s">
        <v>21</v>
      </c>
      <c r="E29" s="18" t="s">
        <v>2009</v>
      </c>
      <c r="F29" s="13" t="s">
        <v>2007</v>
      </c>
      <c r="G29" s="16"/>
      <c r="H29" s="16"/>
      <c r="I29" s="16"/>
      <c r="J29" s="16"/>
      <c r="K29" s="16">
        <v>573</v>
      </c>
      <c r="L29" s="16">
        <v>1107</v>
      </c>
      <c r="M29" s="16">
        <v>1570</v>
      </c>
      <c r="N29" s="22">
        <v>1589</v>
      </c>
      <c r="O29" s="22">
        <v>1286</v>
      </c>
      <c r="P29" s="22">
        <v>1095</v>
      </c>
      <c r="Q29" s="22">
        <v>1747</v>
      </c>
      <c r="R29" s="22">
        <v>1658</v>
      </c>
      <c r="S29" s="13">
        <f t="shared" si="0"/>
        <v>1475</v>
      </c>
      <c r="T29" s="13">
        <f t="shared" si="1"/>
        <v>7375</v>
      </c>
      <c r="U29" s="23">
        <f t="shared" si="2"/>
        <v>1.4817895597628333E-2</v>
      </c>
      <c r="V29" s="34">
        <f t="shared" si="3"/>
        <v>7375</v>
      </c>
      <c r="W29" s="23">
        <f t="shared" si="4"/>
        <v>1.5975132945597902E-2</v>
      </c>
    </row>
    <row r="30" spans="1:23" x14ac:dyDescent="0.25">
      <c r="A30">
        <v>95</v>
      </c>
      <c r="B30" s="15">
        <v>537858</v>
      </c>
      <c r="C30" s="15" t="s">
        <v>1916</v>
      </c>
      <c r="D30" s="15" t="s">
        <v>31</v>
      </c>
      <c r="E30" s="15" t="s">
        <v>1968</v>
      </c>
      <c r="F30" s="13">
        <v>568</v>
      </c>
      <c r="G30" s="16">
        <v>2436</v>
      </c>
      <c r="H30" s="16">
        <v>1535</v>
      </c>
      <c r="I30" s="16">
        <v>1543</v>
      </c>
      <c r="J30" s="16">
        <v>425</v>
      </c>
      <c r="K30" s="16">
        <v>613</v>
      </c>
      <c r="L30" s="16">
        <v>943</v>
      </c>
      <c r="M30" s="16">
        <v>1597</v>
      </c>
      <c r="N30" s="22">
        <v>488</v>
      </c>
      <c r="O30" s="22">
        <v>707</v>
      </c>
      <c r="P30" s="22">
        <v>1107</v>
      </c>
      <c r="Q30" s="22">
        <v>908</v>
      </c>
      <c r="R30" s="22">
        <v>2941</v>
      </c>
      <c r="S30" s="13">
        <f t="shared" si="0"/>
        <v>1230.2</v>
      </c>
      <c r="T30" s="13">
        <f t="shared" si="1"/>
        <v>6151</v>
      </c>
      <c r="U30" s="23">
        <f t="shared" si="2"/>
        <v>1.2358627229967712E-2</v>
      </c>
      <c r="V30" s="34">
        <f t="shared" si="3"/>
        <v>6151</v>
      </c>
      <c r="W30" s="23">
        <f t="shared" si="4"/>
        <v>1.3323802406559011E-2</v>
      </c>
    </row>
    <row r="31" spans="1:23" x14ac:dyDescent="0.25">
      <c r="A31">
        <v>38</v>
      </c>
      <c r="B31" s="17">
        <v>931967</v>
      </c>
      <c r="C31" s="17" t="s">
        <v>1888</v>
      </c>
      <c r="D31" s="17" t="s">
        <v>28</v>
      </c>
      <c r="E31" s="17" t="s">
        <v>1968</v>
      </c>
      <c r="F31" s="13">
        <v>724</v>
      </c>
      <c r="G31" s="16"/>
      <c r="H31" s="16"/>
      <c r="I31" s="16"/>
      <c r="J31" s="16"/>
      <c r="K31" s="16"/>
      <c r="L31" s="16">
        <v>1064</v>
      </c>
      <c r="M31" s="16">
        <v>64</v>
      </c>
      <c r="N31" s="22">
        <v>1150</v>
      </c>
      <c r="O31" s="22">
        <v>1976</v>
      </c>
      <c r="P31" s="22">
        <v>954</v>
      </c>
      <c r="Q31" s="22">
        <v>284</v>
      </c>
      <c r="R31" s="22">
        <v>1262</v>
      </c>
      <c r="S31" s="13">
        <f t="shared" si="0"/>
        <v>1125.2</v>
      </c>
      <c r="T31" s="13">
        <f t="shared" si="1"/>
        <v>5626</v>
      </c>
      <c r="U31" s="23">
        <f t="shared" si="2"/>
        <v>1.1303793984034848E-2</v>
      </c>
      <c r="V31" s="34">
        <f t="shared" si="3"/>
        <v>5626</v>
      </c>
      <c r="W31" s="23">
        <f t="shared" si="4"/>
        <v>1.2186589552804583E-2</v>
      </c>
    </row>
    <row r="32" spans="1:23" x14ac:dyDescent="0.25">
      <c r="A32">
        <v>58</v>
      </c>
      <c r="B32" s="19">
        <v>980382</v>
      </c>
      <c r="C32" s="19" t="s">
        <v>836</v>
      </c>
      <c r="D32" s="19" t="s">
        <v>28</v>
      </c>
      <c r="E32" s="19" t="s">
        <v>1968</v>
      </c>
      <c r="F32" s="13" t="s">
        <v>1946</v>
      </c>
      <c r="G32" s="16">
        <v>2348</v>
      </c>
      <c r="H32" s="16">
        <v>1120</v>
      </c>
      <c r="I32" s="16">
        <v>1901</v>
      </c>
      <c r="J32" s="16">
        <v>3294</v>
      </c>
      <c r="K32" s="16">
        <v>1102</v>
      </c>
      <c r="L32" s="16">
        <v>1538</v>
      </c>
      <c r="M32" s="16">
        <v>250</v>
      </c>
      <c r="N32" s="22">
        <v>1207</v>
      </c>
      <c r="O32" s="22">
        <v>2661</v>
      </c>
      <c r="P32" s="22">
        <v>1518</v>
      </c>
      <c r="Q32" s="22"/>
      <c r="R32" s="22">
        <v>40</v>
      </c>
      <c r="S32" s="13">
        <f t="shared" si="0"/>
        <v>1356.5</v>
      </c>
      <c r="T32" s="13">
        <f t="shared" si="1"/>
        <v>5426</v>
      </c>
      <c r="U32" s="23">
        <f t="shared" si="2"/>
        <v>1.0901952747488994E-2</v>
      </c>
      <c r="V32" s="34">
        <f t="shared" si="3"/>
        <v>5426</v>
      </c>
      <c r="W32" s="23">
        <f t="shared" si="4"/>
        <v>1.1753365608517183E-2</v>
      </c>
    </row>
    <row r="33" spans="1:23" x14ac:dyDescent="0.25">
      <c r="A33">
        <v>48</v>
      </c>
      <c r="B33" s="15">
        <v>293398</v>
      </c>
      <c r="C33" s="15" t="s">
        <v>1892</v>
      </c>
      <c r="D33" s="15" t="s">
        <v>31</v>
      </c>
      <c r="E33" s="15" t="s">
        <v>1968</v>
      </c>
      <c r="F33" s="13">
        <v>571</v>
      </c>
      <c r="G33" s="16">
        <v>4320</v>
      </c>
      <c r="H33" s="16">
        <v>6083</v>
      </c>
      <c r="I33" s="16">
        <v>6512</v>
      </c>
      <c r="J33" s="16">
        <v>3201</v>
      </c>
      <c r="K33" s="16">
        <v>1342</v>
      </c>
      <c r="L33" s="16">
        <v>1361</v>
      </c>
      <c r="M33" s="16">
        <v>1271</v>
      </c>
      <c r="N33" s="22">
        <v>1149</v>
      </c>
      <c r="O33" s="22">
        <v>1294</v>
      </c>
      <c r="P33" s="22">
        <v>1083</v>
      </c>
      <c r="Q33" s="22">
        <v>271</v>
      </c>
      <c r="R33" s="22">
        <v>1504</v>
      </c>
      <c r="S33" s="13">
        <f t="shared" si="0"/>
        <v>1060.2</v>
      </c>
      <c r="T33" s="13">
        <f t="shared" si="1"/>
        <v>5301</v>
      </c>
      <c r="U33" s="23">
        <f t="shared" si="2"/>
        <v>1.0650801974647836E-2</v>
      </c>
      <c r="V33" s="34">
        <f t="shared" si="3"/>
        <v>5301</v>
      </c>
      <c r="W33" s="23">
        <f t="shared" si="4"/>
        <v>1.1482600643337558E-2</v>
      </c>
    </row>
    <row r="34" spans="1:23" x14ac:dyDescent="0.25">
      <c r="A34">
        <v>149</v>
      </c>
      <c r="B34" s="17">
        <v>669602</v>
      </c>
      <c r="C34" s="17" t="s">
        <v>1924</v>
      </c>
      <c r="D34" s="15" t="s">
        <v>21</v>
      </c>
      <c r="E34" s="17" t="s">
        <v>1968</v>
      </c>
      <c r="F34" s="13">
        <v>725</v>
      </c>
      <c r="G34" s="16"/>
      <c r="H34" s="16"/>
      <c r="I34" s="16"/>
      <c r="J34" s="16"/>
      <c r="K34" s="16"/>
      <c r="L34" s="16"/>
      <c r="M34" s="16">
        <v>438</v>
      </c>
      <c r="N34" s="22">
        <v>2154</v>
      </c>
      <c r="O34" s="22">
        <v>1682</v>
      </c>
      <c r="P34" s="22">
        <v>617</v>
      </c>
      <c r="Q34" s="22">
        <v>264</v>
      </c>
      <c r="R34" s="22">
        <v>297</v>
      </c>
      <c r="S34" s="13">
        <f t="shared" ref="S34:S62" si="5">AVERAGE(N34:R34)</f>
        <v>1002.8</v>
      </c>
      <c r="T34" s="13">
        <f t="shared" ref="T34:T68" si="6">SUM(N34:R34)</f>
        <v>5014</v>
      </c>
      <c r="U34" s="23">
        <f t="shared" ref="U34:U65" si="7">T34/$T$70</f>
        <v>1.0074159800204537E-2</v>
      </c>
      <c r="V34" s="34">
        <f t="shared" ref="V34:V68" si="8">IF(E34= "yes", T34, 0)</f>
        <v>5014</v>
      </c>
      <c r="W34" s="23">
        <f t="shared" si="4"/>
        <v>1.0860924283285138E-2</v>
      </c>
    </row>
    <row r="35" spans="1:23" x14ac:dyDescent="0.25">
      <c r="A35">
        <v>85</v>
      </c>
      <c r="B35" s="15">
        <v>521080</v>
      </c>
      <c r="C35" s="15" t="s">
        <v>1920</v>
      </c>
      <c r="D35" s="15" t="s">
        <v>21</v>
      </c>
      <c r="E35" s="15" t="s">
        <v>1968</v>
      </c>
      <c r="F35" s="13">
        <v>534</v>
      </c>
      <c r="G35" s="16">
        <v>1947</v>
      </c>
      <c r="H35" s="16">
        <v>1520</v>
      </c>
      <c r="I35" s="16">
        <v>1398</v>
      </c>
      <c r="J35" s="16">
        <v>1948</v>
      </c>
      <c r="K35" s="16">
        <v>2162</v>
      </c>
      <c r="L35" s="16">
        <v>1499</v>
      </c>
      <c r="M35" s="16">
        <v>1741</v>
      </c>
      <c r="N35" s="22">
        <v>1983</v>
      </c>
      <c r="O35" s="22">
        <v>1172</v>
      </c>
      <c r="P35" s="22">
        <v>1014</v>
      </c>
      <c r="Q35" s="22">
        <v>280</v>
      </c>
      <c r="R35" s="22">
        <v>272</v>
      </c>
      <c r="S35" s="13">
        <f t="shared" si="5"/>
        <v>944.2</v>
      </c>
      <c r="T35" s="13">
        <f t="shared" si="6"/>
        <v>4721</v>
      </c>
      <c r="U35" s="23">
        <f t="shared" si="7"/>
        <v>9.4854623886648625E-3</v>
      </c>
      <c r="V35" s="34">
        <f t="shared" si="8"/>
        <v>4721</v>
      </c>
      <c r="W35" s="23">
        <f t="shared" si="4"/>
        <v>1.0226251204904096E-2</v>
      </c>
    </row>
    <row r="36" spans="1:23" x14ac:dyDescent="0.25">
      <c r="A36">
        <v>68</v>
      </c>
      <c r="B36" s="15">
        <v>554600</v>
      </c>
      <c r="C36" s="15" t="s">
        <v>1910</v>
      </c>
      <c r="D36" s="15" t="s">
        <v>31</v>
      </c>
      <c r="E36" s="15" t="s">
        <v>1968</v>
      </c>
      <c r="F36" s="13">
        <v>560</v>
      </c>
      <c r="G36" s="16">
        <v>4327</v>
      </c>
      <c r="H36" s="16"/>
      <c r="I36" s="16"/>
      <c r="J36" s="16"/>
      <c r="K36" s="16"/>
      <c r="L36" s="16"/>
      <c r="M36" s="16"/>
      <c r="N36" s="22">
        <v>78</v>
      </c>
      <c r="O36" s="22">
        <v>437</v>
      </c>
      <c r="P36" s="22">
        <v>905</v>
      </c>
      <c r="Q36" s="22">
        <v>108</v>
      </c>
      <c r="R36" s="22">
        <v>3064</v>
      </c>
      <c r="S36" s="13">
        <f t="shared" si="5"/>
        <v>918.4</v>
      </c>
      <c r="T36" s="13">
        <f t="shared" si="6"/>
        <v>4592</v>
      </c>
      <c r="U36" s="23">
        <f t="shared" si="7"/>
        <v>9.2262747910927864E-3</v>
      </c>
      <c r="V36" s="34">
        <f t="shared" si="8"/>
        <v>4592</v>
      </c>
      <c r="W36" s="23">
        <f t="shared" si="4"/>
        <v>9.9468217608387217E-3</v>
      </c>
    </row>
    <row r="37" spans="1:23" x14ac:dyDescent="0.25">
      <c r="A37">
        <v>85</v>
      </c>
      <c r="B37" s="15">
        <v>981716</v>
      </c>
      <c r="C37" s="15" t="s">
        <v>1896</v>
      </c>
      <c r="D37" s="15" t="s">
        <v>31</v>
      </c>
      <c r="E37" s="15" t="s">
        <v>1968</v>
      </c>
      <c r="F37" s="13">
        <v>577</v>
      </c>
      <c r="G37" s="16">
        <v>5428</v>
      </c>
      <c r="H37" s="16">
        <v>5150</v>
      </c>
      <c r="I37" s="16">
        <v>3724</v>
      </c>
      <c r="J37" s="16">
        <v>5738</v>
      </c>
      <c r="K37" s="16">
        <v>52</v>
      </c>
      <c r="L37" s="16"/>
      <c r="M37" s="16">
        <v>1701</v>
      </c>
      <c r="N37" s="22">
        <v>1161</v>
      </c>
      <c r="O37" s="22">
        <v>1280</v>
      </c>
      <c r="P37" s="22">
        <v>544</v>
      </c>
      <c r="Q37" s="22">
        <v>422</v>
      </c>
      <c r="R37" s="22">
        <v>1120</v>
      </c>
      <c r="S37" s="13">
        <f t="shared" si="5"/>
        <v>905.4</v>
      </c>
      <c r="T37" s="13">
        <f t="shared" si="6"/>
        <v>4527</v>
      </c>
      <c r="U37" s="23">
        <f t="shared" si="7"/>
        <v>9.0956763892153843E-3</v>
      </c>
      <c r="V37" s="34">
        <f t="shared" si="8"/>
        <v>4527</v>
      </c>
      <c r="W37" s="23">
        <f t="shared" ref="W37:W68" si="9">T37/$V$70</f>
        <v>9.806023978945316E-3</v>
      </c>
    </row>
    <row r="38" spans="1:23" x14ac:dyDescent="0.25">
      <c r="A38">
        <v>146</v>
      </c>
      <c r="B38" s="15">
        <v>1088878</v>
      </c>
      <c r="C38" s="15" t="s">
        <v>1923</v>
      </c>
      <c r="D38" s="15" t="s">
        <v>21</v>
      </c>
      <c r="E38" s="15" t="s">
        <v>1968</v>
      </c>
      <c r="F38" s="13">
        <v>699</v>
      </c>
      <c r="G38" s="16">
        <v>972</v>
      </c>
      <c r="H38" s="16">
        <v>595</v>
      </c>
      <c r="I38" s="16">
        <v>437</v>
      </c>
      <c r="J38" s="16">
        <v>2261</v>
      </c>
      <c r="K38" s="16">
        <v>1818</v>
      </c>
      <c r="L38" s="16">
        <v>1704</v>
      </c>
      <c r="M38" s="16">
        <v>1295</v>
      </c>
      <c r="N38" s="22">
        <v>1696</v>
      </c>
      <c r="O38" s="22">
        <v>1113</v>
      </c>
      <c r="P38" s="22">
        <v>952</v>
      </c>
      <c r="Q38" s="22">
        <v>164</v>
      </c>
      <c r="R38" s="22">
        <v>411</v>
      </c>
      <c r="S38" s="13">
        <f t="shared" si="5"/>
        <v>867.2</v>
      </c>
      <c r="T38" s="13">
        <f t="shared" si="6"/>
        <v>4336</v>
      </c>
      <c r="U38" s="23">
        <f t="shared" si="7"/>
        <v>8.711918008314095E-3</v>
      </c>
      <c r="V38" s="34">
        <f t="shared" si="8"/>
        <v>4336</v>
      </c>
      <c r="W38" s="23">
        <f t="shared" si="9"/>
        <v>9.3922951121508478E-3</v>
      </c>
    </row>
    <row r="39" spans="1:23" x14ac:dyDescent="0.25">
      <c r="A39">
        <v>97</v>
      </c>
      <c r="B39" s="17">
        <v>953498</v>
      </c>
      <c r="C39" s="17" t="s">
        <v>1882</v>
      </c>
      <c r="D39" s="15" t="s">
        <v>18</v>
      </c>
      <c r="E39" s="17" t="s">
        <v>1968</v>
      </c>
      <c r="F39" s="13" t="s">
        <v>1942</v>
      </c>
      <c r="G39" s="16">
        <v>1292</v>
      </c>
      <c r="H39" s="16">
        <v>4745</v>
      </c>
      <c r="I39" s="16">
        <v>80</v>
      </c>
      <c r="J39" s="16">
        <v>248</v>
      </c>
      <c r="K39" s="16">
        <v>115</v>
      </c>
      <c r="L39" s="16">
        <v>801</v>
      </c>
      <c r="M39" s="16">
        <v>698</v>
      </c>
      <c r="N39" s="22">
        <v>1272</v>
      </c>
      <c r="O39" s="22">
        <v>930</v>
      </c>
      <c r="P39" s="22">
        <v>521</v>
      </c>
      <c r="Q39" s="22">
        <v>260</v>
      </c>
      <c r="R39" s="22">
        <v>957</v>
      </c>
      <c r="S39" s="13">
        <f t="shared" si="5"/>
        <v>788</v>
      </c>
      <c r="T39" s="13">
        <f t="shared" si="6"/>
        <v>3940</v>
      </c>
      <c r="U39" s="23">
        <f t="shared" si="7"/>
        <v>7.9162723599533052E-3</v>
      </c>
      <c r="V39" s="34">
        <f t="shared" si="8"/>
        <v>3940</v>
      </c>
      <c r="W39" s="23">
        <f t="shared" si="9"/>
        <v>8.5345117024617952E-3</v>
      </c>
    </row>
    <row r="40" spans="1:23" x14ac:dyDescent="0.25">
      <c r="A40">
        <v>46</v>
      </c>
      <c r="B40" s="15">
        <v>694577</v>
      </c>
      <c r="C40" s="15" t="s">
        <v>1899</v>
      </c>
      <c r="D40" s="15" t="s">
        <v>21</v>
      </c>
      <c r="E40" s="15" t="s">
        <v>1968</v>
      </c>
      <c r="F40" s="13">
        <v>660</v>
      </c>
      <c r="G40" s="16">
        <v>873</v>
      </c>
      <c r="H40" s="16">
        <v>1553</v>
      </c>
      <c r="I40" s="16">
        <v>650</v>
      </c>
      <c r="J40" s="16">
        <v>1043</v>
      </c>
      <c r="K40" s="16">
        <v>931</v>
      </c>
      <c r="L40" s="16">
        <v>1051</v>
      </c>
      <c r="M40" s="16">
        <v>744</v>
      </c>
      <c r="N40" s="22">
        <v>1760</v>
      </c>
      <c r="O40" s="22">
        <v>895</v>
      </c>
      <c r="P40" s="22">
        <v>361</v>
      </c>
      <c r="Q40" s="22">
        <v>155</v>
      </c>
      <c r="R40" s="22">
        <v>373</v>
      </c>
      <c r="S40" s="13">
        <f t="shared" si="5"/>
        <v>708.8</v>
      </c>
      <c r="T40" s="13">
        <f t="shared" si="6"/>
        <v>3544</v>
      </c>
      <c r="U40" s="23">
        <f t="shared" si="7"/>
        <v>7.1206267115925172E-3</v>
      </c>
      <c r="V40" s="34">
        <f t="shared" si="8"/>
        <v>3544</v>
      </c>
      <c r="W40" s="23">
        <f t="shared" si="9"/>
        <v>7.6767282927727417E-3</v>
      </c>
    </row>
    <row r="41" spans="1:23" x14ac:dyDescent="0.25">
      <c r="A41">
        <v>63</v>
      </c>
      <c r="B41" s="15">
        <v>1031277</v>
      </c>
      <c r="C41" s="15" t="s">
        <v>1905</v>
      </c>
      <c r="D41" s="15" t="s">
        <v>21</v>
      </c>
      <c r="E41" s="15" t="s">
        <v>1968</v>
      </c>
      <c r="F41" s="13">
        <v>652</v>
      </c>
      <c r="G41" s="16">
        <v>1079</v>
      </c>
      <c r="H41" s="16">
        <v>865</v>
      </c>
      <c r="I41" s="16">
        <v>2867</v>
      </c>
      <c r="J41" s="16">
        <v>1798</v>
      </c>
      <c r="K41" s="16">
        <v>1269</v>
      </c>
      <c r="L41" s="16">
        <v>2120</v>
      </c>
      <c r="M41" s="16">
        <v>0</v>
      </c>
      <c r="N41" s="22">
        <v>800</v>
      </c>
      <c r="O41" s="22">
        <v>951</v>
      </c>
      <c r="P41" s="22">
        <v>764</v>
      </c>
      <c r="Q41" s="22">
        <v>255</v>
      </c>
      <c r="R41" s="22">
        <v>628</v>
      </c>
      <c r="S41" s="13">
        <f t="shared" si="5"/>
        <v>679.6</v>
      </c>
      <c r="T41" s="13">
        <f t="shared" si="6"/>
        <v>3398</v>
      </c>
      <c r="U41" s="23">
        <f t="shared" si="7"/>
        <v>6.8272826089140438E-3</v>
      </c>
      <c r="V41" s="34">
        <f t="shared" si="8"/>
        <v>3398</v>
      </c>
      <c r="W41" s="23">
        <f t="shared" si="9"/>
        <v>7.3604748134429394E-3</v>
      </c>
    </row>
    <row r="42" spans="1:23" x14ac:dyDescent="0.25">
      <c r="A42">
        <v>42</v>
      </c>
      <c r="B42" s="15">
        <v>1039798</v>
      </c>
      <c r="C42" s="15" t="s">
        <v>1877</v>
      </c>
      <c r="D42" s="15" t="s">
        <v>18</v>
      </c>
      <c r="E42" s="15" t="s">
        <v>1968</v>
      </c>
      <c r="F42" s="13" t="s">
        <v>1945</v>
      </c>
      <c r="G42" s="16"/>
      <c r="H42" s="16"/>
      <c r="I42" s="16"/>
      <c r="J42" s="16">
        <v>473</v>
      </c>
      <c r="K42" s="16">
        <v>421</v>
      </c>
      <c r="L42" s="16">
        <v>849</v>
      </c>
      <c r="M42" s="16">
        <v>0</v>
      </c>
      <c r="N42" s="22">
        <v>522</v>
      </c>
      <c r="O42" s="22">
        <v>793</v>
      </c>
      <c r="P42" s="22">
        <v>892</v>
      </c>
      <c r="Q42" s="22">
        <v>779</v>
      </c>
      <c r="R42" s="22">
        <v>386</v>
      </c>
      <c r="S42" s="13">
        <f t="shared" si="5"/>
        <v>674.4</v>
      </c>
      <c r="T42" s="13">
        <f t="shared" si="6"/>
        <v>3372</v>
      </c>
      <c r="U42" s="23">
        <f t="shared" si="7"/>
        <v>6.7750432481630835E-3</v>
      </c>
      <c r="V42" s="34">
        <f t="shared" si="8"/>
        <v>3372</v>
      </c>
      <c r="W42" s="23">
        <f t="shared" si="9"/>
        <v>7.3041557006855769E-3</v>
      </c>
    </row>
    <row r="43" spans="1:23" x14ac:dyDescent="0.25">
      <c r="A43">
        <v>121</v>
      </c>
      <c r="B43" s="15">
        <v>524237</v>
      </c>
      <c r="C43" s="15" t="s">
        <v>1922</v>
      </c>
      <c r="D43" s="15" t="s">
        <v>31</v>
      </c>
      <c r="E43" s="15" t="s">
        <v>1968</v>
      </c>
      <c r="F43" s="13">
        <v>561</v>
      </c>
      <c r="G43" s="16">
        <v>1668</v>
      </c>
      <c r="H43" s="16">
        <v>1763</v>
      </c>
      <c r="I43" s="16"/>
      <c r="J43" s="16"/>
      <c r="K43" s="16"/>
      <c r="L43" s="16"/>
      <c r="M43" s="16"/>
      <c r="N43" s="22">
        <v>280</v>
      </c>
      <c r="O43" s="22">
        <v>910</v>
      </c>
      <c r="P43" s="22">
        <v>300</v>
      </c>
      <c r="Q43" s="22">
        <v>234</v>
      </c>
      <c r="R43" s="22">
        <v>1550</v>
      </c>
      <c r="S43" s="13">
        <f t="shared" si="5"/>
        <v>654.79999999999995</v>
      </c>
      <c r="T43" s="13">
        <f t="shared" si="6"/>
        <v>3274</v>
      </c>
      <c r="U43" s="23">
        <f t="shared" si="7"/>
        <v>6.5781410422556148E-3</v>
      </c>
      <c r="V43" s="34">
        <f t="shared" si="8"/>
        <v>3274</v>
      </c>
      <c r="W43" s="23">
        <f t="shared" si="9"/>
        <v>7.0918759679847506E-3</v>
      </c>
    </row>
    <row r="44" spans="1:23" x14ac:dyDescent="0.25">
      <c r="A44">
        <v>42</v>
      </c>
      <c r="B44" s="15">
        <v>1024643</v>
      </c>
      <c r="C44" s="15" t="s">
        <v>1890</v>
      </c>
      <c r="D44" s="15" t="s">
        <v>29</v>
      </c>
      <c r="E44" s="15" t="s">
        <v>1968</v>
      </c>
      <c r="F44" s="13">
        <v>673</v>
      </c>
      <c r="G44" s="16"/>
      <c r="H44" s="16"/>
      <c r="I44" s="16"/>
      <c r="J44" s="16">
        <v>936</v>
      </c>
      <c r="K44" s="16">
        <v>1107</v>
      </c>
      <c r="L44" s="16">
        <v>934</v>
      </c>
      <c r="M44" s="16">
        <v>275</v>
      </c>
      <c r="N44" s="22">
        <v>624</v>
      </c>
      <c r="O44" s="22">
        <v>600</v>
      </c>
      <c r="P44" s="22">
        <v>668</v>
      </c>
      <c r="Q44" s="22">
        <v>222</v>
      </c>
      <c r="R44" s="22">
        <v>1032</v>
      </c>
      <c r="S44" s="13">
        <f t="shared" si="5"/>
        <v>629.20000000000005</v>
      </c>
      <c r="T44" s="13">
        <f t="shared" si="6"/>
        <v>3146</v>
      </c>
      <c r="U44" s="23">
        <f t="shared" si="7"/>
        <v>6.3209626508662691E-3</v>
      </c>
      <c r="V44" s="34">
        <f t="shared" si="8"/>
        <v>3146</v>
      </c>
      <c r="W44" s="23">
        <f t="shared" si="9"/>
        <v>6.8146126436408137E-3</v>
      </c>
    </row>
    <row r="45" spans="1:23" x14ac:dyDescent="0.25">
      <c r="A45">
        <v>64</v>
      </c>
      <c r="B45" s="17">
        <v>578497</v>
      </c>
      <c r="C45" s="17" t="s">
        <v>1912</v>
      </c>
      <c r="D45" s="17" t="s">
        <v>28</v>
      </c>
      <c r="E45" s="17" t="s">
        <v>1968</v>
      </c>
      <c r="F45" s="13">
        <v>644</v>
      </c>
      <c r="G45" s="16"/>
      <c r="H45" s="16">
        <v>538</v>
      </c>
      <c r="I45" s="16">
        <v>165</v>
      </c>
      <c r="J45" s="16">
        <v>2166</v>
      </c>
      <c r="K45" s="16">
        <v>922</v>
      </c>
      <c r="L45" s="16">
        <v>1530</v>
      </c>
      <c r="M45" s="16"/>
      <c r="N45" s="22">
        <v>595</v>
      </c>
      <c r="O45" s="22">
        <v>884</v>
      </c>
      <c r="P45" s="22">
        <v>566</v>
      </c>
      <c r="Q45" s="22">
        <v>257</v>
      </c>
      <c r="R45" s="22">
        <v>523</v>
      </c>
      <c r="S45" s="13">
        <f t="shared" si="5"/>
        <v>565</v>
      </c>
      <c r="T45" s="13">
        <f t="shared" si="6"/>
        <v>2825</v>
      </c>
      <c r="U45" s="23">
        <f t="shared" si="7"/>
        <v>5.6760074662101749E-3</v>
      </c>
      <c r="V45" s="34">
        <f t="shared" si="8"/>
        <v>2825</v>
      </c>
      <c r="W45" s="23">
        <f t="shared" si="9"/>
        <v>6.1192882130595358E-3</v>
      </c>
    </row>
    <row r="46" spans="1:23" x14ac:dyDescent="0.25">
      <c r="A46">
        <v>89</v>
      </c>
      <c r="B46" s="17">
        <v>917625</v>
      </c>
      <c r="C46" s="17" t="s">
        <v>1881</v>
      </c>
      <c r="D46" s="15" t="s">
        <v>18</v>
      </c>
      <c r="E46" s="17" t="s">
        <v>1968</v>
      </c>
      <c r="F46" s="13">
        <v>519</v>
      </c>
      <c r="G46" s="16">
        <v>10</v>
      </c>
      <c r="H46" s="16">
        <v>94</v>
      </c>
      <c r="I46" s="16"/>
      <c r="J46" s="16">
        <v>8</v>
      </c>
      <c r="K46" s="16">
        <v>469</v>
      </c>
      <c r="L46" s="16">
        <v>520</v>
      </c>
      <c r="M46" s="16">
        <v>191</v>
      </c>
      <c r="N46" s="22">
        <v>195</v>
      </c>
      <c r="O46" s="22">
        <v>230</v>
      </c>
      <c r="P46" s="22">
        <v>591</v>
      </c>
      <c r="Q46" s="22">
        <v>292</v>
      </c>
      <c r="R46" s="22">
        <v>737</v>
      </c>
      <c r="S46" s="13">
        <f t="shared" si="5"/>
        <v>409</v>
      </c>
      <c r="T46" s="13">
        <f t="shared" si="6"/>
        <v>2045</v>
      </c>
      <c r="U46" s="23">
        <f t="shared" si="7"/>
        <v>4.1088266436813481E-3</v>
      </c>
      <c r="V46" s="34">
        <f t="shared" si="8"/>
        <v>2045</v>
      </c>
      <c r="W46" s="23">
        <f t="shared" si="9"/>
        <v>4.4297148303386732E-3</v>
      </c>
    </row>
    <row r="47" spans="1:23" x14ac:dyDescent="0.25">
      <c r="A47">
        <v>133</v>
      </c>
      <c r="B47" s="15">
        <v>697156</v>
      </c>
      <c r="C47" s="15" t="s">
        <v>1884</v>
      </c>
      <c r="D47" s="15" t="s">
        <v>18</v>
      </c>
      <c r="E47" s="15" t="s">
        <v>1968</v>
      </c>
      <c r="F47" s="13" t="s">
        <v>1941</v>
      </c>
      <c r="G47" s="16"/>
      <c r="H47" s="16">
        <v>2</v>
      </c>
      <c r="I47" s="16">
        <v>110</v>
      </c>
      <c r="J47" s="16">
        <v>2</v>
      </c>
      <c r="K47" s="16">
        <v>30</v>
      </c>
      <c r="L47" s="16">
        <v>316</v>
      </c>
      <c r="M47" s="16">
        <v>405</v>
      </c>
      <c r="N47" s="22">
        <v>221</v>
      </c>
      <c r="O47" s="22">
        <v>105</v>
      </c>
      <c r="P47" s="22">
        <v>316</v>
      </c>
      <c r="Q47" s="22">
        <v>420</v>
      </c>
      <c r="R47" s="22">
        <v>582</v>
      </c>
      <c r="S47" s="13">
        <f t="shared" si="5"/>
        <v>328.8</v>
      </c>
      <c r="T47" s="13">
        <f t="shared" si="6"/>
        <v>1644</v>
      </c>
      <c r="U47" s="23">
        <f t="shared" si="7"/>
        <v>3.3031349644069125E-3</v>
      </c>
      <c r="V47" s="34">
        <f t="shared" si="8"/>
        <v>1644</v>
      </c>
      <c r="W47" s="23">
        <f t="shared" si="9"/>
        <v>3.5611008220424343E-3</v>
      </c>
    </row>
    <row r="48" spans="1:23" x14ac:dyDescent="0.25">
      <c r="A48">
        <v>99</v>
      </c>
      <c r="B48" s="15">
        <v>622650</v>
      </c>
      <c r="C48" s="15" t="s">
        <v>1883</v>
      </c>
      <c r="D48" s="15" t="s">
        <v>18</v>
      </c>
      <c r="E48" s="15" t="s">
        <v>1968</v>
      </c>
      <c r="F48" s="13" t="s">
        <v>1940</v>
      </c>
      <c r="G48" s="16">
        <v>47</v>
      </c>
      <c r="H48" s="16">
        <v>60</v>
      </c>
      <c r="I48" s="16">
        <v>308</v>
      </c>
      <c r="J48" s="16">
        <v>50</v>
      </c>
      <c r="K48" s="16">
        <v>60</v>
      </c>
      <c r="L48" s="16">
        <v>31</v>
      </c>
      <c r="M48" s="16">
        <v>188</v>
      </c>
      <c r="N48" s="22">
        <v>519</v>
      </c>
      <c r="O48" s="22">
        <v>163</v>
      </c>
      <c r="P48" s="22">
        <v>214</v>
      </c>
      <c r="Q48" s="22">
        <v>336</v>
      </c>
      <c r="R48" s="22">
        <v>391</v>
      </c>
      <c r="S48" s="13">
        <f t="shared" si="5"/>
        <v>324.60000000000002</v>
      </c>
      <c r="T48" s="13">
        <f t="shared" si="6"/>
        <v>1623</v>
      </c>
      <c r="U48" s="23">
        <f t="shared" si="7"/>
        <v>3.2609416345695981E-3</v>
      </c>
      <c r="V48" s="34">
        <f t="shared" si="8"/>
        <v>1623</v>
      </c>
      <c r="W48" s="23">
        <f t="shared" si="9"/>
        <v>3.5156123078922573E-3</v>
      </c>
    </row>
    <row r="49" spans="1:23" x14ac:dyDescent="0.25">
      <c r="A49">
        <v>93</v>
      </c>
      <c r="B49" s="18">
        <v>1036551</v>
      </c>
      <c r="C49" s="18" t="s">
        <v>1921</v>
      </c>
      <c r="D49" s="18" t="s">
        <v>32</v>
      </c>
      <c r="E49" s="18" t="s">
        <v>1968</v>
      </c>
      <c r="F49" s="13">
        <v>731</v>
      </c>
      <c r="G49" s="16"/>
      <c r="H49" s="16"/>
      <c r="I49" s="16"/>
      <c r="J49" s="16"/>
      <c r="K49" s="16"/>
      <c r="L49" s="16"/>
      <c r="M49" s="16"/>
      <c r="N49" s="22"/>
      <c r="O49" s="22"/>
      <c r="P49" s="22"/>
      <c r="Q49" s="22"/>
      <c r="R49" s="22">
        <v>1610</v>
      </c>
      <c r="S49" s="13">
        <f t="shared" si="5"/>
        <v>1610</v>
      </c>
      <c r="T49" s="13">
        <f t="shared" si="6"/>
        <v>1610</v>
      </c>
      <c r="U49" s="23">
        <f t="shared" si="7"/>
        <v>3.2348219541941175E-3</v>
      </c>
      <c r="V49" s="34">
        <f t="shared" si="8"/>
        <v>1610</v>
      </c>
      <c r="W49" s="23">
        <f t="shared" si="9"/>
        <v>3.487452751513576E-3</v>
      </c>
    </row>
    <row r="50" spans="1:23" x14ac:dyDescent="0.25">
      <c r="A50">
        <v>22</v>
      </c>
      <c r="B50" s="15">
        <v>1192496</v>
      </c>
      <c r="C50" s="15" t="s">
        <v>1887</v>
      </c>
      <c r="D50" s="15" t="s">
        <v>30</v>
      </c>
      <c r="E50" s="15" t="s">
        <v>1968</v>
      </c>
      <c r="F50" s="13">
        <v>729</v>
      </c>
      <c r="G50" s="16"/>
      <c r="H50" s="16"/>
      <c r="I50" s="16"/>
      <c r="J50" s="16"/>
      <c r="K50" s="16"/>
      <c r="L50" s="16"/>
      <c r="M50" s="16"/>
      <c r="N50" s="22">
        <v>515</v>
      </c>
      <c r="O50" s="22">
        <v>426</v>
      </c>
      <c r="P50" s="22">
        <v>136</v>
      </c>
      <c r="Q50" s="22">
        <v>58</v>
      </c>
      <c r="R50" s="22">
        <v>151</v>
      </c>
      <c r="S50" s="13">
        <f t="shared" si="5"/>
        <v>257.2</v>
      </c>
      <c r="T50" s="13">
        <f t="shared" si="6"/>
        <v>1286</v>
      </c>
      <c r="U50" s="23">
        <f t="shared" si="7"/>
        <v>2.5838391509898353E-3</v>
      </c>
      <c r="V50" s="34">
        <f t="shared" si="8"/>
        <v>1286</v>
      </c>
      <c r="W50" s="23">
        <f t="shared" si="9"/>
        <v>2.7856299617679868E-3</v>
      </c>
    </row>
    <row r="51" spans="1:23" x14ac:dyDescent="0.25">
      <c r="A51">
        <v>44</v>
      </c>
      <c r="B51" s="15">
        <v>1223193</v>
      </c>
      <c r="C51" s="15" t="s">
        <v>1897</v>
      </c>
      <c r="D51" s="15" t="s">
        <v>30</v>
      </c>
      <c r="E51" s="15" t="s">
        <v>1968</v>
      </c>
      <c r="F51" s="13">
        <v>728</v>
      </c>
      <c r="G51" s="16"/>
      <c r="H51" s="16"/>
      <c r="I51" s="16"/>
      <c r="J51" s="16"/>
      <c r="K51" s="16"/>
      <c r="L51" s="16"/>
      <c r="M51" s="16">
        <v>288</v>
      </c>
      <c r="N51" s="22">
        <v>108</v>
      </c>
      <c r="O51" s="22">
        <v>50</v>
      </c>
      <c r="P51" s="22">
        <v>359</v>
      </c>
      <c r="Q51" s="22">
        <v>207</v>
      </c>
      <c r="R51" s="22">
        <v>408</v>
      </c>
      <c r="S51" s="13">
        <f t="shared" si="5"/>
        <v>226.4</v>
      </c>
      <c r="T51" s="13">
        <f t="shared" si="6"/>
        <v>1132</v>
      </c>
      <c r="U51" s="23">
        <f t="shared" si="7"/>
        <v>2.2744213988495285E-3</v>
      </c>
      <c r="V51" s="34">
        <f t="shared" si="8"/>
        <v>1132</v>
      </c>
      <c r="W51" s="23">
        <f t="shared" si="9"/>
        <v>2.4520475246666883E-3</v>
      </c>
    </row>
    <row r="52" spans="1:23" x14ac:dyDescent="0.25">
      <c r="A52">
        <v>149</v>
      </c>
      <c r="B52" s="19">
        <v>941825</v>
      </c>
      <c r="C52" s="19" t="s">
        <v>1927</v>
      </c>
      <c r="D52" s="15" t="s">
        <v>21</v>
      </c>
      <c r="E52" s="19" t="s">
        <v>1968</v>
      </c>
      <c r="F52" s="13">
        <v>733</v>
      </c>
      <c r="G52" s="16"/>
      <c r="H52" s="16"/>
      <c r="I52" s="16"/>
      <c r="J52" s="16"/>
      <c r="K52" s="16"/>
      <c r="L52" s="16"/>
      <c r="M52" s="16"/>
      <c r="N52" s="22"/>
      <c r="O52" s="22"/>
      <c r="P52" s="22">
        <v>664</v>
      </c>
      <c r="Q52" s="22">
        <v>39</v>
      </c>
      <c r="R52" s="22">
        <v>14</v>
      </c>
      <c r="S52" s="13">
        <f t="shared" si="5"/>
        <v>239</v>
      </c>
      <c r="T52" s="13">
        <f t="shared" si="6"/>
        <v>717</v>
      </c>
      <c r="U52" s="23">
        <f t="shared" si="7"/>
        <v>1.4406008330168833E-3</v>
      </c>
      <c r="V52" s="34">
        <f t="shared" si="8"/>
        <v>717</v>
      </c>
      <c r="W52" s="23">
        <f t="shared" si="9"/>
        <v>1.5531078402703318E-3</v>
      </c>
    </row>
    <row r="53" spans="1:23" x14ac:dyDescent="0.25">
      <c r="A53">
        <v>47</v>
      </c>
      <c r="B53" s="15">
        <v>982254</v>
      </c>
      <c r="C53" s="15" t="s">
        <v>1267</v>
      </c>
      <c r="D53" s="15" t="s">
        <v>18</v>
      </c>
      <c r="E53" s="15" t="s">
        <v>1968</v>
      </c>
      <c r="F53" s="13" t="s">
        <v>1944</v>
      </c>
      <c r="G53" s="16"/>
      <c r="H53" s="16"/>
      <c r="I53" s="16"/>
      <c r="J53" s="16">
        <v>234</v>
      </c>
      <c r="K53" s="16">
        <v>190</v>
      </c>
      <c r="L53" s="16">
        <v>300</v>
      </c>
      <c r="M53" s="16">
        <v>87</v>
      </c>
      <c r="N53" s="22">
        <v>148</v>
      </c>
      <c r="O53" s="22">
        <v>226</v>
      </c>
      <c r="P53" s="22">
        <v>127</v>
      </c>
      <c r="Q53" s="22">
        <v>15</v>
      </c>
      <c r="R53" s="22">
        <v>57</v>
      </c>
      <c r="S53" s="13">
        <f t="shared" si="5"/>
        <v>114.6</v>
      </c>
      <c r="T53" s="13">
        <f t="shared" si="6"/>
        <v>573</v>
      </c>
      <c r="U53" s="23">
        <f t="shared" si="7"/>
        <v>1.1512751427038691E-3</v>
      </c>
      <c r="V53" s="34">
        <f t="shared" si="8"/>
        <v>573</v>
      </c>
      <c r="W53" s="23">
        <f t="shared" si="9"/>
        <v>1.2411866003834032E-3</v>
      </c>
    </row>
    <row r="54" spans="1:23" x14ac:dyDescent="0.25">
      <c r="A54">
        <v>22</v>
      </c>
      <c r="B54" s="15">
        <v>911301</v>
      </c>
      <c r="C54" s="15" t="s">
        <v>1886</v>
      </c>
      <c r="D54" s="15" t="s">
        <v>30</v>
      </c>
      <c r="E54" s="15" t="s">
        <v>1968</v>
      </c>
      <c r="F54" s="13">
        <v>726</v>
      </c>
      <c r="G54" s="16"/>
      <c r="H54" s="16"/>
      <c r="I54" s="16"/>
      <c r="J54" s="16"/>
      <c r="K54" s="16"/>
      <c r="L54" s="16"/>
      <c r="M54" s="16">
        <v>73</v>
      </c>
      <c r="N54" s="22">
        <v>146</v>
      </c>
      <c r="O54" s="22">
        <v>19</v>
      </c>
      <c r="P54" s="22">
        <v>126</v>
      </c>
      <c r="Q54" s="22"/>
      <c r="R54" s="22">
        <v>46</v>
      </c>
      <c r="S54" s="13">
        <f t="shared" si="5"/>
        <v>84.25</v>
      </c>
      <c r="T54" s="13">
        <f t="shared" si="6"/>
        <v>337</v>
      </c>
      <c r="U54" s="23">
        <f t="shared" si="7"/>
        <v>6.7710248357976245E-4</v>
      </c>
      <c r="V54" s="34">
        <f t="shared" si="8"/>
        <v>337</v>
      </c>
      <c r="W54" s="23">
        <f t="shared" si="9"/>
        <v>7.2998234612427031E-4</v>
      </c>
    </row>
    <row r="55" spans="1:23" x14ac:dyDescent="0.25">
      <c r="A55">
        <v>75</v>
      </c>
      <c r="B55" s="15">
        <v>522907</v>
      </c>
      <c r="C55" s="15" t="s">
        <v>1879</v>
      </c>
      <c r="D55" s="15" t="s">
        <v>18</v>
      </c>
      <c r="E55" s="15" t="s">
        <v>1968</v>
      </c>
      <c r="F55" s="13" t="s">
        <v>1939</v>
      </c>
      <c r="G55" s="16"/>
      <c r="H55" s="16">
        <v>1</v>
      </c>
      <c r="I55" s="16">
        <v>11</v>
      </c>
      <c r="J55" s="16">
        <v>9</v>
      </c>
      <c r="K55" s="16">
        <v>5</v>
      </c>
      <c r="L55" s="16">
        <v>6</v>
      </c>
      <c r="M55" s="16">
        <v>0</v>
      </c>
      <c r="N55" s="22">
        <v>45</v>
      </c>
      <c r="O55" s="22"/>
      <c r="P55" s="22"/>
      <c r="Q55" s="22">
        <v>52</v>
      </c>
      <c r="R55" s="22">
        <v>6</v>
      </c>
      <c r="S55" s="13">
        <f t="shared" si="5"/>
        <v>34.333333333333336</v>
      </c>
      <c r="T55" s="13">
        <f t="shared" si="6"/>
        <v>103</v>
      </c>
      <c r="U55" s="23">
        <f t="shared" si="7"/>
        <v>2.0694823682111435E-4</v>
      </c>
      <c r="V55" s="34">
        <f t="shared" si="8"/>
        <v>103</v>
      </c>
      <c r="W55" s="23">
        <f t="shared" si="9"/>
        <v>2.231103313080114E-4</v>
      </c>
    </row>
    <row r="56" spans="1:23" x14ac:dyDescent="0.25">
      <c r="A56">
        <v>87</v>
      </c>
      <c r="B56" s="15">
        <v>611950</v>
      </c>
      <c r="C56" s="15" t="s">
        <v>1880</v>
      </c>
      <c r="D56" s="15" t="s">
        <v>18</v>
      </c>
      <c r="E56" s="15" t="s">
        <v>1968</v>
      </c>
      <c r="F56" s="13" t="s">
        <v>1937</v>
      </c>
      <c r="G56" s="16">
        <v>3</v>
      </c>
      <c r="H56" s="16">
        <v>1</v>
      </c>
      <c r="I56" s="16">
        <v>86</v>
      </c>
      <c r="J56" s="16">
        <v>3</v>
      </c>
      <c r="K56" s="16">
        <v>4</v>
      </c>
      <c r="L56" s="16">
        <v>241</v>
      </c>
      <c r="M56" s="16">
        <v>88</v>
      </c>
      <c r="N56" s="22">
        <v>86</v>
      </c>
      <c r="O56" s="22"/>
      <c r="P56" s="22"/>
      <c r="Q56" s="22">
        <v>12</v>
      </c>
      <c r="R56" s="22"/>
      <c r="S56" s="13">
        <f t="shared" si="5"/>
        <v>49</v>
      </c>
      <c r="T56" s="13">
        <f t="shared" si="6"/>
        <v>98</v>
      </c>
      <c r="U56" s="23">
        <f t="shared" si="7"/>
        <v>1.9690220590746802E-4</v>
      </c>
      <c r="V56" s="34">
        <f t="shared" si="8"/>
        <v>98</v>
      </c>
      <c r="W56" s="23">
        <f t="shared" si="9"/>
        <v>2.1227973270082637E-4</v>
      </c>
    </row>
    <row r="57" spans="1:23" x14ac:dyDescent="0.25">
      <c r="A57">
        <v>37</v>
      </c>
      <c r="B57" s="19">
        <v>1030867</v>
      </c>
      <c r="C57" s="19" t="s">
        <v>1872</v>
      </c>
      <c r="D57" s="15" t="s">
        <v>18</v>
      </c>
      <c r="E57" s="19" t="s">
        <v>1968</v>
      </c>
      <c r="F57" s="13">
        <v>708</v>
      </c>
      <c r="G57" s="16"/>
      <c r="H57" s="16">
        <v>2</v>
      </c>
      <c r="I57" s="16"/>
      <c r="J57" s="16"/>
      <c r="K57" s="16"/>
      <c r="L57" s="16">
        <v>0</v>
      </c>
      <c r="M57" s="16">
        <v>27</v>
      </c>
      <c r="N57" s="22">
        <v>6</v>
      </c>
      <c r="O57" s="22">
        <v>17</v>
      </c>
      <c r="P57" s="22">
        <v>12</v>
      </c>
      <c r="Q57" s="22"/>
      <c r="R57" s="22"/>
      <c r="S57" s="13">
        <f t="shared" si="5"/>
        <v>11.666666666666666</v>
      </c>
      <c r="T57" s="13">
        <f t="shared" si="6"/>
        <v>35</v>
      </c>
      <c r="U57" s="23">
        <f t="shared" si="7"/>
        <v>7.0322216395524297E-5</v>
      </c>
      <c r="V57" s="34">
        <f t="shared" si="8"/>
        <v>35</v>
      </c>
      <c r="W57" s="23">
        <f t="shared" si="9"/>
        <v>7.5814190250295135E-5</v>
      </c>
    </row>
    <row r="58" spans="1:23" x14ac:dyDescent="0.25">
      <c r="A58">
        <v>100</v>
      </c>
      <c r="B58" s="15">
        <v>555455</v>
      </c>
      <c r="C58" s="15" t="s">
        <v>1900</v>
      </c>
      <c r="D58" s="15" t="s">
        <v>18</v>
      </c>
      <c r="E58" s="15" t="s">
        <v>1968</v>
      </c>
      <c r="F58" s="13">
        <v>602</v>
      </c>
      <c r="G58" s="16">
        <v>7</v>
      </c>
      <c r="H58" s="16">
        <v>107</v>
      </c>
      <c r="I58" s="16">
        <v>94</v>
      </c>
      <c r="J58" s="16">
        <v>71</v>
      </c>
      <c r="K58" s="16">
        <v>59</v>
      </c>
      <c r="L58" s="16">
        <v>102</v>
      </c>
      <c r="M58" s="16">
        <v>67</v>
      </c>
      <c r="N58" s="22">
        <v>17</v>
      </c>
      <c r="O58" s="22"/>
      <c r="P58" s="22"/>
      <c r="Q58" s="22"/>
      <c r="R58" s="22"/>
      <c r="S58" s="13">
        <f t="shared" si="5"/>
        <v>17</v>
      </c>
      <c r="T58" s="13">
        <f t="shared" si="6"/>
        <v>17</v>
      </c>
      <c r="U58" s="23">
        <f t="shared" si="7"/>
        <v>3.4156505106397514E-5</v>
      </c>
      <c r="V58" s="34">
        <f t="shared" si="8"/>
        <v>17</v>
      </c>
      <c r="W58" s="23">
        <f t="shared" si="9"/>
        <v>3.6824035264429064E-5</v>
      </c>
    </row>
    <row r="59" spans="1:23" x14ac:dyDescent="0.25">
      <c r="A59">
        <v>24</v>
      </c>
      <c r="B59" s="15">
        <v>1048253</v>
      </c>
      <c r="C59" s="15" t="s">
        <v>1870</v>
      </c>
      <c r="D59" s="15" t="s">
        <v>18</v>
      </c>
      <c r="E59" s="15" t="s">
        <v>1968</v>
      </c>
      <c r="F59" s="13">
        <v>675</v>
      </c>
      <c r="G59" s="16"/>
      <c r="H59" s="16"/>
      <c r="I59" s="16"/>
      <c r="J59" s="16"/>
      <c r="K59" s="16"/>
      <c r="L59" s="16"/>
      <c r="M59" s="16"/>
      <c r="N59" s="22"/>
      <c r="O59" s="22"/>
      <c r="P59" s="22">
        <v>9</v>
      </c>
      <c r="Q59" s="22"/>
      <c r="R59" s="22"/>
      <c r="S59" s="13">
        <f t="shared" si="5"/>
        <v>9</v>
      </c>
      <c r="T59" s="13">
        <f t="shared" si="6"/>
        <v>9</v>
      </c>
      <c r="U59" s="23">
        <f t="shared" si="7"/>
        <v>1.8082855644563388E-5</v>
      </c>
      <c r="V59" s="34">
        <f t="shared" si="8"/>
        <v>9</v>
      </c>
      <c r="W59" s="23">
        <f t="shared" si="9"/>
        <v>1.9495077492933036E-5</v>
      </c>
    </row>
    <row r="60" spans="1:23" x14ac:dyDescent="0.25">
      <c r="A60">
        <v>49</v>
      </c>
      <c r="B60" s="84">
        <v>1033164</v>
      </c>
      <c r="C60" s="84" t="s">
        <v>79</v>
      </c>
      <c r="D60" s="18" t="s">
        <v>18</v>
      </c>
      <c r="E60" s="18" t="s">
        <v>1968</v>
      </c>
      <c r="G60" s="16"/>
      <c r="H60" s="16"/>
      <c r="I60" s="16"/>
      <c r="J60" s="16"/>
      <c r="K60" s="16"/>
      <c r="L60" s="16"/>
      <c r="M60" s="16"/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13">
        <f t="shared" si="5"/>
        <v>0</v>
      </c>
      <c r="T60" s="13">
        <f t="shared" si="6"/>
        <v>0</v>
      </c>
      <c r="U60" s="23">
        <f t="shared" si="7"/>
        <v>0</v>
      </c>
      <c r="V60" s="34">
        <f t="shared" si="8"/>
        <v>0</v>
      </c>
      <c r="W60" s="23">
        <f t="shared" si="9"/>
        <v>0</v>
      </c>
    </row>
    <row r="61" spans="1:23" x14ac:dyDescent="0.25">
      <c r="A61">
        <v>28</v>
      </c>
      <c r="B61" s="84">
        <v>1256149</v>
      </c>
      <c r="C61" s="90" t="s">
        <v>1871</v>
      </c>
      <c r="D61" s="84" t="s">
        <v>18</v>
      </c>
      <c r="E61" s="18" t="s">
        <v>2009</v>
      </c>
      <c r="F61" s="13">
        <v>737</v>
      </c>
      <c r="G61" s="16"/>
      <c r="H61" s="16"/>
      <c r="I61" s="16"/>
      <c r="J61" s="16"/>
      <c r="K61" s="16"/>
      <c r="L61" s="16"/>
      <c r="M61" s="16"/>
      <c r="N61" s="22"/>
      <c r="O61" s="22"/>
      <c r="P61" s="22"/>
      <c r="Q61" s="22"/>
      <c r="R61" s="22">
        <v>0</v>
      </c>
      <c r="S61" s="13">
        <f t="shared" si="5"/>
        <v>0</v>
      </c>
      <c r="T61" s="13">
        <f t="shared" si="6"/>
        <v>0</v>
      </c>
      <c r="U61" s="23">
        <f t="shared" si="7"/>
        <v>0</v>
      </c>
      <c r="V61" s="34">
        <f t="shared" si="8"/>
        <v>0</v>
      </c>
      <c r="W61" s="23">
        <f t="shared" si="9"/>
        <v>0</v>
      </c>
    </row>
    <row r="62" spans="1:23" x14ac:dyDescent="0.25">
      <c r="A62">
        <v>115</v>
      </c>
      <c r="B62" s="84">
        <v>695282</v>
      </c>
      <c r="C62" s="84" t="s">
        <v>1874</v>
      </c>
      <c r="D62" s="18" t="s">
        <v>18</v>
      </c>
      <c r="E62" s="18" t="s">
        <v>1968</v>
      </c>
      <c r="G62" s="16"/>
      <c r="H62" s="16"/>
      <c r="I62" s="16"/>
      <c r="J62" s="16"/>
      <c r="K62" s="16"/>
      <c r="L62" s="16"/>
      <c r="M62" s="16"/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13">
        <f t="shared" si="5"/>
        <v>0</v>
      </c>
      <c r="T62" s="13">
        <f t="shared" si="6"/>
        <v>0</v>
      </c>
      <c r="U62" s="23">
        <f t="shared" si="7"/>
        <v>0</v>
      </c>
      <c r="V62" s="34">
        <f t="shared" si="8"/>
        <v>0</v>
      </c>
      <c r="W62" s="23">
        <f t="shared" si="9"/>
        <v>0</v>
      </c>
    </row>
    <row r="63" spans="1:23" x14ac:dyDescent="0.25">
      <c r="A63">
        <v>99</v>
      </c>
      <c r="B63" s="15">
        <v>557756</v>
      </c>
      <c r="C63" s="15" t="s">
        <v>1901</v>
      </c>
      <c r="D63" s="15" t="s">
        <v>18</v>
      </c>
      <c r="E63" s="15" t="s">
        <v>1968</v>
      </c>
      <c r="F63" s="13">
        <v>512</v>
      </c>
      <c r="G63" s="16">
        <v>1</v>
      </c>
      <c r="H63" s="16"/>
      <c r="I63" s="16"/>
      <c r="J63" s="16"/>
      <c r="K63" s="16"/>
      <c r="L63" s="16"/>
      <c r="M63" s="16"/>
      <c r="N63" s="22"/>
      <c r="O63" s="22"/>
      <c r="P63" s="22"/>
      <c r="Q63" s="22"/>
      <c r="R63" s="22"/>
      <c r="S63" s="13">
        <v>0</v>
      </c>
      <c r="T63" s="13">
        <f t="shared" si="6"/>
        <v>0</v>
      </c>
      <c r="U63" s="23">
        <f t="shared" si="7"/>
        <v>0</v>
      </c>
      <c r="V63" s="34">
        <f t="shared" si="8"/>
        <v>0</v>
      </c>
      <c r="W63" s="23">
        <f t="shared" si="9"/>
        <v>0</v>
      </c>
    </row>
    <row r="64" spans="1:23" x14ac:dyDescent="0.25">
      <c r="A64">
        <v>136</v>
      </c>
      <c r="B64" s="15">
        <v>687999</v>
      </c>
      <c r="C64" s="87" t="s">
        <v>1934</v>
      </c>
      <c r="D64" s="15" t="s">
        <v>18</v>
      </c>
      <c r="E64" s="18" t="s">
        <v>1968</v>
      </c>
      <c r="F64" s="13">
        <v>506</v>
      </c>
      <c r="G64" s="16"/>
      <c r="H64" s="16"/>
      <c r="I64" s="16"/>
      <c r="J64" s="16"/>
      <c r="K64" s="16"/>
      <c r="L64" s="16"/>
      <c r="M64" s="16"/>
      <c r="N64" s="22"/>
      <c r="O64" s="22"/>
      <c r="P64" s="22"/>
      <c r="Q64" s="22"/>
      <c r="R64" s="22"/>
      <c r="S64" s="13">
        <v>0</v>
      </c>
      <c r="T64" s="13">
        <f t="shared" si="6"/>
        <v>0</v>
      </c>
      <c r="U64" s="23">
        <f t="shared" si="7"/>
        <v>0</v>
      </c>
      <c r="V64" s="34">
        <f t="shared" si="8"/>
        <v>0</v>
      </c>
      <c r="W64" s="23">
        <f t="shared" si="9"/>
        <v>0</v>
      </c>
    </row>
    <row r="65" spans="1:23" s="84" customFormat="1" x14ac:dyDescent="0.25">
      <c r="A65" s="84">
        <v>46</v>
      </c>
      <c r="B65" s="15">
        <v>654331</v>
      </c>
      <c r="C65" s="15" t="s">
        <v>1878</v>
      </c>
      <c r="D65" s="15" t="s">
        <v>18</v>
      </c>
      <c r="E65" s="15" t="s">
        <v>1968</v>
      </c>
      <c r="F65" s="87">
        <v>515</v>
      </c>
      <c r="G65" s="88">
        <v>2</v>
      </c>
      <c r="H65" s="88">
        <v>2</v>
      </c>
      <c r="I65" s="88">
        <v>2</v>
      </c>
      <c r="J65" s="88">
        <v>3</v>
      </c>
      <c r="K65" s="88">
        <v>2</v>
      </c>
      <c r="L65" s="88"/>
      <c r="M65" s="88"/>
      <c r="N65" s="22"/>
      <c r="O65" s="22"/>
      <c r="P65" s="22"/>
      <c r="Q65" s="22"/>
      <c r="R65" s="22"/>
      <c r="S65" s="87">
        <v>0</v>
      </c>
      <c r="T65" s="87">
        <f t="shared" si="6"/>
        <v>0</v>
      </c>
      <c r="U65" s="23">
        <f t="shared" si="7"/>
        <v>0</v>
      </c>
      <c r="V65" s="34">
        <f t="shared" si="8"/>
        <v>0</v>
      </c>
      <c r="W65" s="23">
        <f t="shared" si="9"/>
        <v>0</v>
      </c>
    </row>
    <row r="66" spans="1:23" s="84" customFormat="1" x14ac:dyDescent="0.25">
      <c r="A66" s="84">
        <v>64</v>
      </c>
      <c r="B66" s="15">
        <v>535723</v>
      </c>
      <c r="C66" s="15" t="s">
        <v>1876</v>
      </c>
      <c r="D66" s="15" t="s">
        <v>18</v>
      </c>
      <c r="E66" s="15" t="s">
        <v>1968</v>
      </c>
      <c r="F66" s="87" t="s">
        <v>1943</v>
      </c>
      <c r="G66" s="88"/>
      <c r="H66" s="88">
        <v>40</v>
      </c>
      <c r="I66" s="88">
        <v>339</v>
      </c>
      <c r="J66" s="88"/>
      <c r="K66" s="88"/>
      <c r="L66" s="88">
        <v>2</v>
      </c>
      <c r="M66" s="88"/>
      <c r="N66" s="22"/>
      <c r="O66" s="22"/>
      <c r="P66" s="22"/>
      <c r="Q66" s="22"/>
      <c r="R66" s="22"/>
      <c r="S66" s="87">
        <v>0</v>
      </c>
      <c r="T66" s="87">
        <f t="shared" si="6"/>
        <v>0</v>
      </c>
      <c r="U66" s="23">
        <f t="shared" ref="U66:U68" si="10">T66/$T$70</f>
        <v>0</v>
      </c>
      <c r="V66" s="34">
        <f t="shared" si="8"/>
        <v>0</v>
      </c>
      <c r="W66" s="23">
        <f t="shared" si="9"/>
        <v>0</v>
      </c>
    </row>
    <row r="67" spans="1:23" s="84" customFormat="1" x14ac:dyDescent="0.25">
      <c r="A67" s="84">
        <v>49</v>
      </c>
      <c r="B67" s="15">
        <v>1104511</v>
      </c>
      <c r="C67" s="15" t="s">
        <v>1869</v>
      </c>
      <c r="D67" s="15" t="s">
        <v>18</v>
      </c>
      <c r="E67" s="15" t="s">
        <v>1968</v>
      </c>
      <c r="F67" s="87">
        <v>712</v>
      </c>
      <c r="G67" s="88"/>
      <c r="H67" s="88"/>
      <c r="I67" s="88"/>
      <c r="J67" s="88"/>
      <c r="K67" s="88"/>
      <c r="L67" s="88">
        <v>0</v>
      </c>
      <c r="M67" s="88"/>
      <c r="N67" s="22"/>
      <c r="O67" s="22"/>
      <c r="P67" s="22"/>
      <c r="Q67" s="22"/>
      <c r="R67" s="22"/>
      <c r="S67" s="87">
        <v>0</v>
      </c>
      <c r="T67" s="87">
        <f t="shared" si="6"/>
        <v>0</v>
      </c>
      <c r="U67" s="23">
        <f t="shared" si="10"/>
        <v>0</v>
      </c>
      <c r="V67" s="34">
        <f t="shared" si="8"/>
        <v>0</v>
      </c>
      <c r="W67" s="23">
        <f t="shared" si="9"/>
        <v>0</v>
      </c>
    </row>
    <row r="68" spans="1:23" s="84" customFormat="1" x14ac:dyDescent="0.25">
      <c r="A68" s="84">
        <v>150</v>
      </c>
      <c r="B68" s="15">
        <v>541178</v>
      </c>
      <c r="C68" s="15" t="s">
        <v>1885</v>
      </c>
      <c r="D68" s="15" t="s">
        <v>18</v>
      </c>
      <c r="E68" s="15" t="s">
        <v>1968</v>
      </c>
      <c r="F68" s="87" t="s">
        <v>1938</v>
      </c>
      <c r="G68" s="88"/>
      <c r="H68" s="88"/>
      <c r="I68" s="88"/>
      <c r="J68" s="88"/>
      <c r="K68" s="88">
        <v>1</v>
      </c>
      <c r="L68" s="88"/>
      <c r="M68" s="88">
        <v>1</v>
      </c>
      <c r="N68" s="22"/>
      <c r="O68" s="22"/>
      <c r="P68" s="22"/>
      <c r="Q68" s="22"/>
      <c r="R68" s="22"/>
      <c r="S68" s="87">
        <v>0</v>
      </c>
      <c r="T68" s="87">
        <f t="shared" si="6"/>
        <v>0</v>
      </c>
      <c r="U68" s="23">
        <f t="shared" si="10"/>
        <v>0</v>
      </c>
      <c r="V68" s="34">
        <f t="shared" si="8"/>
        <v>0</v>
      </c>
      <c r="W68" s="23">
        <f t="shared" si="9"/>
        <v>0</v>
      </c>
    </row>
    <row r="69" spans="1:23" x14ac:dyDescent="0.25">
      <c r="C69" s="89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U69" s="21"/>
      <c r="V69" s="21"/>
      <c r="W69" s="21"/>
    </row>
    <row r="70" spans="1:23" s="13" customFormat="1" x14ac:dyDescent="0.25">
      <c r="C70" s="82"/>
      <c r="F70" s="85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13" t="s">
        <v>1971</v>
      </c>
      <c r="T70" s="13">
        <f>SUM(T2:T68)</f>
        <v>497709</v>
      </c>
      <c r="V70" s="35">
        <f>SUM(V2:V68)</f>
        <v>461655</v>
      </c>
    </row>
    <row r="71" spans="1:23" s="13" customFormat="1" x14ac:dyDescent="0.25"/>
    <row r="72" spans="1:23" s="13" customFormat="1" x14ac:dyDescent="0.25"/>
  </sheetData>
  <autoFilter ref="A1:W68">
    <sortState ref="A2:W68">
      <sortCondition ref="E2:E68"/>
      <sortCondition descending="1" ref="U2:U68"/>
    </sortState>
  </autoFilter>
  <sortState ref="A2:W68">
    <sortCondition ref="C2:C6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6"/>
  <sheetViews>
    <sheetView workbookViewId="0">
      <selection activeCell="C1257" sqref="B1257:C1257"/>
    </sheetView>
  </sheetViews>
  <sheetFormatPr defaultRowHeight="15" x14ac:dyDescent="0.25"/>
  <sheetData>
    <row r="1" spans="1:1" x14ac:dyDescent="0.25">
      <c r="A1" t="s">
        <v>1973</v>
      </c>
    </row>
    <row r="2" spans="1:1" x14ac:dyDescent="0.25">
      <c r="A2" s="25">
        <v>0</v>
      </c>
    </row>
    <row r="3" spans="1:1" x14ac:dyDescent="0.25">
      <c r="A3" s="25">
        <v>0.05</v>
      </c>
    </row>
    <row r="4" spans="1:1" x14ac:dyDescent="0.25">
      <c r="A4" s="25">
        <v>0.1</v>
      </c>
    </row>
    <row r="5" spans="1:1" x14ac:dyDescent="0.25">
      <c r="A5" s="25">
        <v>0.15</v>
      </c>
    </row>
    <row r="6" spans="1:1" x14ac:dyDescent="0.25">
      <c r="A6" s="25">
        <v>0.2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"/>
  <sheetViews>
    <sheetView workbookViewId="0">
      <selection activeCell="W32" sqref="W32"/>
    </sheetView>
  </sheetViews>
  <sheetFormatPr defaultRowHeight="15" x14ac:dyDescent="0.25"/>
  <cols>
    <col min="23" max="23" width="49.7109375" customWidth="1"/>
    <col min="24" max="24" width="27.85546875" customWidth="1"/>
  </cols>
  <sheetData/>
  <sheetProtection password="DBDB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Readme</vt:lpstr>
      <vt:lpstr>Model</vt:lpstr>
      <vt:lpstr>Raw Permit Data</vt:lpstr>
      <vt:lpstr>RS Landings</vt:lpstr>
      <vt:lpstr>Drop down list</vt:lpstr>
      <vt:lpstr>Graphs</vt:lpstr>
    </vt:vector>
  </TitlesOfParts>
  <Company>SERO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 Stephen</dc:creator>
  <cp:lastModifiedBy>Administratr</cp:lastModifiedBy>
  <dcterms:created xsi:type="dcterms:W3CDTF">2017-01-02T19:08:37Z</dcterms:created>
  <dcterms:modified xsi:type="dcterms:W3CDTF">2017-01-13T15:55:41Z</dcterms:modified>
</cp:coreProperties>
</file>