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ttps://gulfcouncil-my.sharepoint.com/personal/ryan_rindone_gulfcouncil_org/Documents/Documents/SSC/2023/January/"/>
    </mc:Choice>
  </mc:AlternateContent>
  <xr:revisionPtr revIDLastSave="18" documentId="8_{AAC93FC0-0BCC-4EF8-924A-9A3E71952191}" xr6:coauthVersionLast="36" xr6:coauthVersionMax="36" xr10:uidLastSave="{7DEA3022-43D3-4F17-85F0-D06589868006}"/>
  <bookViews>
    <workbookView xWindow="0" yWindow="0" windowWidth="23010" windowHeight="5280" activeTab="2" xr2:uid="{00000000-000D-0000-FFFF-FFFF00000000}"/>
  </bookViews>
  <sheets>
    <sheet name="Alabama" sheetId="1" r:id="rId1"/>
    <sheet name="Mississippi" sheetId="2" r:id="rId2"/>
    <sheet name="west_Florid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16" i="1"/>
  <c r="R15" i="1"/>
  <c r="R14" i="1"/>
  <c r="R13" i="1"/>
  <c r="R12" i="1"/>
  <c r="R11" i="1"/>
  <c r="R17" i="3"/>
  <c r="R16" i="3"/>
  <c r="R15" i="3"/>
  <c r="R14" i="3"/>
  <c r="R13" i="3"/>
  <c r="R12" i="3"/>
  <c r="R11" i="3"/>
  <c r="R25" i="1" l="1"/>
  <c r="R26" i="1"/>
  <c r="R27" i="1"/>
  <c r="R28" i="1"/>
  <c r="R29" i="1"/>
  <c r="R30" i="1"/>
  <c r="R24" i="1"/>
  <c r="I31" i="2"/>
  <c r="I29" i="2"/>
  <c r="I30" i="2"/>
  <c r="R16" i="2"/>
  <c r="R15" i="2"/>
  <c r="R14" i="2"/>
  <c r="R13" i="2"/>
  <c r="R12" i="2"/>
  <c r="R11" i="2"/>
  <c r="R10" i="2"/>
  <c r="R27" i="2"/>
  <c r="R28" i="2"/>
  <c r="R29" i="2"/>
  <c r="R30" i="2"/>
  <c r="R31" i="2"/>
  <c r="R32" i="2"/>
  <c r="R26" i="2"/>
  <c r="R28" i="3"/>
  <c r="R29" i="3"/>
  <c r="R30" i="3"/>
  <c r="R31" i="3"/>
  <c r="R32" i="3"/>
  <c r="R33" i="3"/>
  <c r="R27" i="3"/>
  <c r="H11" i="3" l="1"/>
  <c r="Q26" i="2" l="1"/>
  <c r="Q27" i="2"/>
  <c r="Q28" i="2"/>
  <c r="Q29" i="2"/>
  <c r="Q27" i="3"/>
  <c r="Q28" i="3"/>
  <c r="Q29" i="3"/>
  <c r="Q30" i="3"/>
  <c r="Q31" i="3"/>
  <c r="Q32" i="3"/>
  <c r="Q33" i="3"/>
  <c r="Q30" i="2"/>
  <c r="Q31" i="2"/>
  <c r="Q24" i="1"/>
  <c r="Q25" i="1"/>
  <c r="Q26" i="1"/>
  <c r="Q27" i="1"/>
  <c r="Q28" i="1"/>
  <c r="Q29" i="1"/>
  <c r="Q32" i="2"/>
  <c r="Q30" i="1"/>
  <c r="H26" i="2"/>
  <c r="H27" i="3"/>
  <c r="H24" i="1"/>
  <c r="H27" i="2"/>
  <c r="H28" i="3"/>
  <c r="H25" i="1"/>
  <c r="H28" i="2"/>
  <c r="H29" i="2"/>
  <c r="H29" i="3"/>
  <c r="H26" i="1"/>
  <c r="H30" i="3"/>
  <c r="H27" i="1"/>
  <c r="H30" i="2"/>
  <c r="H31" i="3"/>
  <c r="H28" i="1"/>
  <c r="H31" i="2"/>
  <c r="H32" i="3"/>
  <c r="H29" i="1"/>
  <c r="H32" i="2"/>
  <c r="H33" i="3"/>
  <c r="H30" i="1"/>
  <c r="H16" i="2" l="1"/>
  <c r="H10" i="2"/>
  <c r="H11" i="2"/>
  <c r="H12" i="2"/>
  <c r="H13" i="2"/>
  <c r="H14" i="2"/>
  <c r="H15" i="2"/>
  <c r="H12" i="3"/>
  <c r="H13" i="3"/>
  <c r="H14" i="3"/>
  <c r="H15" i="3"/>
  <c r="H16" i="3"/>
  <c r="H17" i="3"/>
  <c r="H11" i="1"/>
  <c r="H12" i="1"/>
  <c r="H13" i="1"/>
  <c r="H14" i="1"/>
  <c r="H15" i="1"/>
  <c r="H16" i="1"/>
  <c r="H17" i="1"/>
  <c r="Q10" i="2"/>
  <c r="Q11" i="3"/>
  <c r="Q11" i="2"/>
  <c r="Q12" i="3"/>
  <c r="Q12" i="2"/>
  <c r="Q13" i="3"/>
  <c r="Q13" i="2"/>
  <c r="Q14" i="3"/>
  <c r="Q11" i="1"/>
  <c r="Q12" i="1"/>
  <c r="Q13" i="1"/>
  <c r="Q14" i="1"/>
  <c r="Q14" i="2"/>
  <c r="Q15" i="3"/>
  <c r="Q15" i="1"/>
  <c r="Q15" i="2"/>
  <c r="Q16" i="3"/>
  <c r="Q16" i="1"/>
  <c r="Q17" i="3"/>
  <c r="Q16" i="2"/>
  <c r="Q17" i="1"/>
</calcChain>
</file>

<file path=xl/sharedStrings.xml><?xml version="1.0" encoding="utf-8"?>
<sst xmlns="http://schemas.openxmlformats.org/spreadsheetml/2006/main" count="147" uniqueCount="19">
  <si>
    <t>Year</t>
  </si>
  <si>
    <t>Compare CHTS with FES in numbers of fish</t>
  </si>
  <si>
    <t>*FES data from MRIP_FES_rec81_22wv2_27Jun22w2014to2021LACreel.xlsx and CHTS data from MRIPACLspec_rec81_22wv2_27Jun22w2014to2021LACreel.xlsx</t>
  </si>
  <si>
    <t>Wave</t>
  </si>
  <si>
    <t>Jan/Feb</t>
  </si>
  <si>
    <t>Mar/Apr</t>
  </si>
  <si>
    <t>May/Jun</t>
  </si>
  <si>
    <t>Jul/Aug</t>
  </si>
  <si>
    <t>Sep/Oct</t>
  </si>
  <si>
    <t>Nov/Dec</t>
  </si>
  <si>
    <t>CHTS results</t>
  </si>
  <si>
    <t>FES results</t>
  </si>
  <si>
    <t>Results in numbers of fish</t>
  </si>
  <si>
    <t>Results in pounds of fish</t>
  </si>
  <si>
    <t>Total</t>
  </si>
  <si>
    <t>West Florida private/state charter red snapper landings</t>
  </si>
  <si>
    <t>Mississippi private/state charter red snapper landings</t>
  </si>
  <si>
    <t>Alabama private/state charter red snapper landings</t>
  </si>
  <si>
    <t>FES/CHTS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</si>
</sst>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2" fontId="0" fillId="0" borderId="0" xfId="0" applyNumberFormat="1" applyFill="1"/>
    <xf numFmtId="2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opLeftCell="A6" zoomScale="80" zoomScaleNormal="80" workbookViewId="0">
      <selection activeCell="V28" sqref="V28"/>
    </sheetView>
  </sheetViews>
  <sheetFormatPr defaultRowHeight="15" x14ac:dyDescent="0.25"/>
  <cols>
    <col min="1" max="1" width="32.85546875" customWidth="1"/>
    <col min="2" max="2" width="14.28515625" customWidth="1"/>
    <col min="3" max="3" width="14.7109375" customWidth="1"/>
    <col min="4" max="4" width="12.42578125" customWidth="1"/>
    <col min="5" max="5" width="12" customWidth="1"/>
    <col min="6" max="7" width="9.28515625" bestFit="1" customWidth="1"/>
    <col min="8" max="8" width="10.85546875" bestFit="1" customWidth="1"/>
    <col min="9" max="9" width="9" bestFit="1" customWidth="1"/>
    <col min="10" max="10" width="10.28515625" customWidth="1"/>
    <col min="11" max="12" width="9.140625" bestFit="1" customWidth="1"/>
    <col min="13" max="15" width="10.85546875" bestFit="1" customWidth="1"/>
    <col min="16" max="16" width="9.140625" bestFit="1" customWidth="1"/>
    <col min="17" max="17" width="10.85546875" bestFit="1" customWidth="1"/>
    <col min="18" max="18" width="11.28515625" bestFit="1" customWidth="1"/>
    <col min="19" max="19" width="10" bestFit="1" customWidth="1"/>
    <col min="20" max="21" width="9.85546875" bestFit="1" customWidth="1"/>
    <col min="22" max="22" width="9.140625" bestFit="1" customWidth="1"/>
    <col min="23" max="23" width="11.140625" customWidth="1"/>
  </cols>
  <sheetData>
    <row r="1" spans="1:23" ht="15.75" x14ac:dyDescent="0.25">
      <c r="A1" s="3" t="s">
        <v>17</v>
      </c>
    </row>
    <row r="4" spans="1:23" ht="15.75" x14ac:dyDescent="0.25">
      <c r="A4" s="3" t="s">
        <v>1</v>
      </c>
    </row>
    <row r="5" spans="1:23" ht="15.75" x14ac:dyDescent="0.25">
      <c r="A5" s="4" t="s">
        <v>2</v>
      </c>
    </row>
    <row r="6" spans="1:23" ht="15.75" x14ac:dyDescent="0.25">
      <c r="A6" s="4"/>
    </row>
    <row r="7" spans="1:23" ht="15.75" x14ac:dyDescent="0.25">
      <c r="A7" s="3" t="s">
        <v>12</v>
      </c>
      <c r="B7" s="4"/>
      <c r="C7" s="4"/>
      <c r="D7" s="4"/>
      <c r="E7" s="4"/>
      <c r="F7" s="4"/>
      <c r="G7" s="4"/>
      <c r="H7" s="4"/>
      <c r="I7" s="4"/>
      <c r="J7" s="3" t="s">
        <v>12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x14ac:dyDescent="0.25">
      <c r="A8" s="6" t="s">
        <v>10</v>
      </c>
      <c r="B8" s="4"/>
      <c r="C8" s="4"/>
      <c r="D8" s="4"/>
      <c r="E8" s="4"/>
      <c r="F8" s="4"/>
      <c r="G8" s="4"/>
      <c r="H8" s="4"/>
      <c r="I8" s="4"/>
      <c r="J8" s="6" t="s">
        <v>11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x14ac:dyDescent="0.25">
      <c r="A9" s="6"/>
      <c r="B9" s="4"/>
      <c r="C9" s="4" t="s">
        <v>3</v>
      </c>
      <c r="D9" s="4"/>
      <c r="E9" s="4"/>
      <c r="F9" s="4"/>
      <c r="G9" s="4"/>
      <c r="H9" s="4"/>
      <c r="I9" s="4"/>
      <c r="J9" s="6"/>
      <c r="K9" s="4"/>
      <c r="L9" s="4" t="s">
        <v>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x14ac:dyDescent="0.25">
      <c r="A10" s="4" t="s">
        <v>0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14</v>
      </c>
      <c r="I10" s="4"/>
      <c r="J10" s="4" t="s">
        <v>0</v>
      </c>
      <c r="K10" s="4" t="s">
        <v>4</v>
      </c>
      <c r="L10" s="4" t="s">
        <v>5</v>
      </c>
      <c r="M10" s="4" t="s">
        <v>6</v>
      </c>
      <c r="N10" s="4" t="s">
        <v>7</v>
      </c>
      <c r="O10" s="4" t="s">
        <v>8</v>
      </c>
      <c r="P10" s="4" t="s">
        <v>9</v>
      </c>
      <c r="Q10" s="4" t="s">
        <v>14</v>
      </c>
      <c r="R10" s="4" t="s">
        <v>18</v>
      </c>
      <c r="S10" s="4"/>
      <c r="T10" s="4"/>
      <c r="U10" s="4"/>
      <c r="V10" s="4"/>
      <c r="W10" s="4"/>
    </row>
    <row r="11" spans="1:23" ht="15.75" x14ac:dyDescent="0.25">
      <c r="A11" s="4">
        <v>2015</v>
      </c>
      <c r="B11" s="5">
        <v>0</v>
      </c>
      <c r="C11" s="5">
        <v>2439</v>
      </c>
      <c r="D11" s="5">
        <v>203769</v>
      </c>
      <c r="E11" s="5">
        <v>8690.0300000000007</v>
      </c>
      <c r="F11" s="5">
        <v>11633</v>
      </c>
      <c r="G11" s="5">
        <v>0</v>
      </c>
      <c r="H11" s="5">
        <f t="shared" ref="H11:H17" si="0">SUM(B11:G11)</f>
        <v>226531.03</v>
      </c>
      <c r="I11" s="5"/>
      <c r="J11" s="4">
        <v>2015</v>
      </c>
      <c r="K11" s="5">
        <v>0</v>
      </c>
      <c r="L11" s="5">
        <v>2439</v>
      </c>
      <c r="M11" s="5">
        <v>517810</v>
      </c>
      <c r="N11" s="5">
        <v>24478.03</v>
      </c>
      <c r="O11" s="5">
        <v>21425</v>
      </c>
      <c r="P11" s="5">
        <v>0</v>
      </c>
      <c r="Q11" s="5">
        <f t="shared" ref="Q11:Q17" si="1">SUM(K11:P11)</f>
        <v>566152.03</v>
      </c>
      <c r="R11" s="12">
        <f>Q11/H11</f>
        <v>2.4992250730506989</v>
      </c>
      <c r="S11" s="4"/>
      <c r="T11" s="4"/>
      <c r="U11" s="4"/>
      <c r="V11" s="4"/>
      <c r="W11" s="4"/>
    </row>
    <row r="12" spans="1:23" ht="15.75" x14ac:dyDescent="0.25">
      <c r="A12" s="4">
        <v>2016</v>
      </c>
      <c r="B12" s="5">
        <v>0</v>
      </c>
      <c r="C12" s="5">
        <v>110</v>
      </c>
      <c r="D12" s="5">
        <v>188905</v>
      </c>
      <c r="E12" s="5">
        <v>41728.230000000003</v>
      </c>
      <c r="F12" s="5">
        <v>477</v>
      </c>
      <c r="G12" s="5">
        <v>0</v>
      </c>
      <c r="H12" s="5">
        <f t="shared" si="0"/>
        <v>231220.23</v>
      </c>
      <c r="I12" s="5"/>
      <c r="J12" s="4">
        <v>2016</v>
      </c>
      <c r="K12" s="5">
        <v>0</v>
      </c>
      <c r="L12" s="5">
        <v>110</v>
      </c>
      <c r="M12" s="5">
        <v>426730</v>
      </c>
      <c r="N12" s="5">
        <v>124695.23</v>
      </c>
      <c r="O12" s="5">
        <v>477</v>
      </c>
      <c r="P12" s="5">
        <v>0</v>
      </c>
      <c r="Q12" s="5">
        <f t="shared" si="1"/>
        <v>552012.23</v>
      </c>
      <c r="R12" s="12">
        <f t="shared" ref="R12:R17" si="2">Q12/H12</f>
        <v>2.3873872541342944</v>
      </c>
      <c r="S12" s="4"/>
      <c r="T12" s="4"/>
      <c r="U12" s="4"/>
      <c r="V12" s="4"/>
      <c r="W12" s="4"/>
    </row>
    <row r="13" spans="1:23" ht="15.75" x14ac:dyDescent="0.25">
      <c r="A13" s="4">
        <v>2017</v>
      </c>
      <c r="B13" s="5">
        <v>0</v>
      </c>
      <c r="C13" s="5">
        <v>0</v>
      </c>
      <c r="D13" s="5">
        <v>223090</v>
      </c>
      <c r="E13" s="5">
        <v>132472.89000000001</v>
      </c>
      <c r="F13" s="5">
        <v>53568</v>
      </c>
      <c r="G13" s="5">
        <v>0</v>
      </c>
      <c r="H13" s="5">
        <f t="shared" si="0"/>
        <v>409130.89</v>
      </c>
      <c r="I13" s="5"/>
      <c r="J13" s="4">
        <v>2017</v>
      </c>
      <c r="K13" s="5">
        <v>0</v>
      </c>
      <c r="L13" s="5">
        <v>0</v>
      </c>
      <c r="M13" s="5">
        <v>442630</v>
      </c>
      <c r="N13" s="5">
        <v>412324.89</v>
      </c>
      <c r="O13" s="5">
        <v>308934</v>
      </c>
      <c r="P13" s="5">
        <v>0</v>
      </c>
      <c r="Q13" s="5">
        <f t="shared" si="1"/>
        <v>1163888.8900000001</v>
      </c>
      <c r="R13" s="12">
        <f t="shared" si="2"/>
        <v>2.8447837072385322</v>
      </c>
      <c r="S13" s="4"/>
      <c r="T13" s="4"/>
      <c r="U13" s="4"/>
      <c r="V13" s="4"/>
      <c r="W13" s="4"/>
    </row>
    <row r="14" spans="1:23" ht="15.75" x14ac:dyDescent="0.25">
      <c r="A14" s="4">
        <v>2018</v>
      </c>
      <c r="B14" s="5">
        <v>0</v>
      </c>
      <c r="C14" s="5">
        <v>0</v>
      </c>
      <c r="D14" s="5">
        <v>171774</v>
      </c>
      <c r="E14" s="5">
        <v>81572</v>
      </c>
      <c r="F14" s="5">
        <v>0</v>
      </c>
      <c r="G14" s="5">
        <v>0</v>
      </c>
      <c r="H14" s="5">
        <f t="shared" si="0"/>
        <v>253346</v>
      </c>
      <c r="I14" s="5"/>
      <c r="J14" s="4">
        <v>2018</v>
      </c>
      <c r="K14" s="5">
        <v>0</v>
      </c>
      <c r="L14" s="5">
        <v>0</v>
      </c>
      <c r="M14" s="5">
        <v>501619</v>
      </c>
      <c r="N14" s="5">
        <v>241774</v>
      </c>
      <c r="O14" s="5">
        <v>0</v>
      </c>
      <c r="P14" s="5">
        <v>0</v>
      </c>
      <c r="Q14" s="5">
        <f t="shared" si="1"/>
        <v>743393</v>
      </c>
      <c r="R14" s="12">
        <f t="shared" si="2"/>
        <v>2.9342993376646955</v>
      </c>
      <c r="S14" s="4"/>
      <c r="T14" s="4"/>
      <c r="U14" s="4"/>
      <c r="V14" s="4"/>
      <c r="W14" s="4"/>
    </row>
    <row r="15" spans="1:23" ht="15.75" x14ac:dyDescent="0.25">
      <c r="A15" s="4">
        <v>2019</v>
      </c>
      <c r="B15" s="5">
        <v>0</v>
      </c>
      <c r="C15" s="5">
        <v>0</v>
      </c>
      <c r="D15" s="5">
        <v>206161</v>
      </c>
      <c r="E15" s="5">
        <v>79968</v>
      </c>
      <c r="F15" s="5">
        <v>86543</v>
      </c>
      <c r="G15" s="5">
        <v>77</v>
      </c>
      <c r="H15" s="5">
        <f t="shared" si="0"/>
        <v>372749</v>
      </c>
      <c r="I15" s="5"/>
      <c r="J15" s="4">
        <v>2019</v>
      </c>
      <c r="K15" s="5">
        <v>0</v>
      </c>
      <c r="L15" s="5">
        <v>0</v>
      </c>
      <c r="M15" s="5">
        <v>434430</v>
      </c>
      <c r="N15" s="5">
        <v>242607</v>
      </c>
      <c r="O15" s="5">
        <v>195222</v>
      </c>
      <c r="P15" s="5">
        <v>190</v>
      </c>
      <c r="Q15" s="5">
        <f t="shared" si="1"/>
        <v>872449</v>
      </c>
      <c r="R15" s="12">
        <f t="shared" si="2"/>
        <v>2.3405803905577209</v>
      </c>
      <c r="S15" s="4"/>
      <c r="T15" s="4"/>
      <c r="U15" s="4"/>
      <c r="V15" s="4"/>
      <c r="W15" s="4"/>
    </row>
    <row r="16" spans="1:23" ht="15.75" x14ac:dyDescent="0.25">
      <c r="A16" s="4">
        <v>2020</v>
      </c>
      <c r="B16" s="5">
        <v>0</v>
      </c>
      <c r="C16" s="5">
        <v>0</v>
      </c>
      <c r="D16" s="5">
        <v>206893</v>
      </c>
      <c r="E16" s="5">
        <v>25932</v>
      </c>
      <c r="F16" s="5">
        <v>44574</v>
      </c>
      <c r="G16" s="5">
        <v>12186</v>
      </c>
      <c r="H16" s="5">
        <f t="shared" si="0"/>
        <v>289585</v>
      </c>
      <c r="I16" s="5"/>
      <c r="J16" s="4">
        <v>2020</v>
      </c>
      <c r="K16" s="5">
        <v>0</v>
      </c>
      <c r="L16" s="5">
        <v>0</v>
      </c>
      <c r="M16" s="5">
        <v>525366</v>
      </c>
      <c r="N16" s="5">
        <v>75232</v>
      </c>
      <c r="O16" s="5">
        <v>142179</v>
      </c>
      <c r="P16" s="5">
        <v>39813</v>
      </c>
      <c r="Q16" s="5">
        <f t="shared" si="1"/>
        <v>782590</v>
      </c>
      <c r="R16" s="12">
        <f t="shared" si="2"/>
        <v>2.7024535110589292</v>
      </c>
      <c r="S16" s="4"/>
      <c r="T16" s="4"/>
      <c r="U16" s="4"/>
      <c r="V16" s="4"/>
      <c r="W16" s="4"/>
    </row>
    <row r="17" spans="1:23" ht="15.75" x14ac:dyDescent="0.25">
      <c r="A17" s="4">
        <v>2021</v>
      </c>
      <c r="B17" s="5">
        <v>0</v>
      </c>
      <c r="C17" s="5">
        <v>0</v>
      </c>
      <c r="D17" s="5">
        <v>122223.03</v>
      </c>
      <c r="E17" s="5">
        <v>46867.35</v>
      </c>
      <c r="F17" s="5">
        <v>50287</v>
      </c>
      <c r="G17" s="5">
        <v>1241</v>
      </c>
      <c r="H17" s="5">
        <f t="shared" si="0"/>
        <v>220618.38</v>
      </c>
      <c r="I17" s="5"/>
      <c r="J17" s="4">
        <v>2021</v>
      </c>
      <c r="K17" s="5">
        <v>0</v>
      </c>
      <c r="L17" s="5">
        <v>0</v>
      </c>
      <c r="M17" s="5">
        <v>197673.03</v>
      </c>
      <c r="N17" s="5">
        <v>100055.35</v>
      </c>
      <c r="O17" s="5">
        <v>131039</v>
      </c>
      <c r="P17" s="5">
        <v>4145</v>
      </c>
      <c r="Q17" s="5">
        <f t="shared" si="1"/>
        <v>432912.38</v>
      </c>
      <c r="R17" s="12">
        <f t="shared" si="2"/>
        <v>1.9622679669753718</v>
      </c>
      <c r="S17" s="4"/>
      <c r="T17" s="4"/>
      <c r="U17" s="4"/>
      <c r="V17" s="4"/>
      <c r="W17" s="4"/>
    </row>
    <row r="18" spans="1:23" ht="15.75" x14ac:dyDescent="0.25">
      <c r="A18" s="4"/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3" t="s">
        <v>13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x14ac:dyDescent="0.25">
      <c r="A21" s="6" t="s">
        <v>10</v>
      </c>
      <c r="B21" s="4"/>
      <c r="C21" s="4"/>
      <c r="D21" s="4"/>
      <c r="E21" s="4"/>
      <c r="F21" s="4"/>
      <c r="G21" s="4"/>
      <c r="H21" s="4"/>
      <c r="I21" s="4"/>
      <c r="J21" s="6" t="s">
        <v>11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x14ac:dyDescent="0.25">
      <c r="A22" s="4"/>
      <c r="B22" s="4"/>
      <c r="C22" s="4" t="s">
        <v>3</v>
      </c>
      <c r="D22" s="4"/>
      <c r="E22" s="4"/>
      <c r="F22" s="4"/>
      <c r="G22" s="4"/>
      <c r="H22" s="4"/>
      <c r="I22" s="4"/>
      <c r="J22" s="4"/>
      <c r="K22" s="4"/>
      <c r="L22" s="4" t="s">
        <v>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x14ac:dyDescent="0.25">
      <c r="A23" s="4" t="s">
        <v>0</v>
      </c>
      <c r="B23" s="4" t="s">
        <v>4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9</v>
      </c>
      <c r="H23" s="4" t="s">
        <v>14</v>
      </c>
      <c r="I23" s="4"/>
      <c r="J23" s="4" t="s">
        <v>0</v>
      </c>
      <c r="K23" s="4" t="s">
        <v>4</v>
      </c>
      <c r="L23" s="4" t="s">
        <v>5</v>
      </c>
      <c r="M23" s="4" t="s">
        <v>6</v>
      </c>
      <c r="N23" s="4" t="s">
        <v>7</v>
      </c>
      <c r="O23" s="4" t="s">
        <v>8</v>
      </c>
      <c r="P23" s="4" t="s">
        <v>9</v>
      </c>
      <c r="Q23" s="4" t="s">
        <v>14</v>
      </c>
      <c r="R23" s="4" t="s">
        <v>18</v>
      </c>
      <c r="S23" s="4"/>
      <c r="T23" s="4"/>
      <c r="U23" s="4"/>
      <c r="V23" s="4"/>
      <c r="W23" s="4"/>
    </row>
    <row r="24" spans="1:23" ht="15.75" x14ac:dyDescent="0.25">
      <c r="A24" s="4">
        <v>2015</v>
      </c>
      <c r="B24" s="5">
        <v>0</v>
      </c>
      <c r="C24" s="5">
        <v>20791.939999999999</v>
      </c>
      <c r="D24" s="5">
        <v>1587771.48</v>
      </c>
      <c r="E24" s="5">
        <v>68869.210000000006</v>
      </c>
      <c r="F24" s="5">
        <v>40192.93</v>
      </c>
      <c r="G24" s="5">
        <v>0</v>
      </c>
      <c r="H24" s="5">
        <f t="shared" ref="H24:H30" si="3">SUM(B24:G24)</f>
        <v>1717625.5599999998</v>
      </c>
      <c r="I24" s="4"/>
      <c r="J24" s="4">
        <v>2015</v>
      </c>
      <c r="K24" s="5">
        <v>0</v>
      </c>
      <c r="L24" s="5">
        <v>20791.939999999999</v>
      </c>
      <c r="M24" s="5">
        <v>4034792.25</v>
      </c>
      <c r="N24" s="5">
        <v>194087.35</v>
      </c>
      <c r="O24" s="5">
        <v>74024.97</v>
      </c>
      <c r="P24" s="5">
        <v>0</v>
      </c>
      <c r="Q24" s="5">
        <f t="shared" ref="Q24:Q30" si="4">SUM(K24:P24)</f>
        <v>4323696.51</v>
      </c>
      <c r="R24" s="12">
        <f>Q24/H24</f>
        <v>2.5172520779208711</v>
      </c>
    </row>
    <row r="25" spans="1:23" ht="15.75" x14ac:dyDescent="0.25">
      <c r="A25" s="4">
        <v>2016</v>
      </c>
      <c r="B25" s="5">
        <v>0</v>
      </c>
      <c r="C25" s="5">
        <v>976.07322699999997</v>
      </c>
      <c r="D25" s="5">
        <v>1453721.08</v>
      </c>
      <c r="E25" s="5">
        <v>261268.28</v>
      </c>
      <c r="F25" s="5">
        <v>3322.58</v>
      </c>
      <c r="G25" s="5">
        <v>0</v>
      </c>
      <c r="H25" s="5">
        <f t="shared" si="3"/>
        <v>1719288.0132270001</v>
      </c>
      <c r="I25" s="4"/>
      <c r="J25" s="4">
        <v>2016</v>
      </c>
      <c r="K25" s="5">
        <v>0</v>
      </c>
      <c r="L25" s="5">
        <v>976.07322699999997</v>
      </c>
      <c r="M25" s="5">
        <v>3283913.26</v>
      </c>
      <c r="N25" s="5">
        <v>778021.91</v>
      </c>
      <c r="O25" s="5">
        <v>3322.58</v>
      </c>
      <c r="P25" s="5">
        <v>0</v>
      </c>
      <c r="Q25" s="5">
        <f t="shared" si="4"/>
        <v>4066233.823227</v>
      </c>
      <c r="R25" s="12">
        <f t="shared" ref="R25:R30" si="5">Q25/H25</f>
        <v>2.3650684422529786</v>
      </c>
    </row>
    <row r="26" spans="1:23" ht="15.75" x14ac:dyDescent="0.25">
      <c r="A26" s="4">
        <v>2017</v>
      </c>
      <c r="B26" s="5">
        <v>0</v>
      </c>
      <c r="C26" s="5">
        <v>0</v>
      </c>
      <c r="D26" s="5">
        <v>1688805.45</v>
      </c>
      <c r="E26" s="5">
        <v>952526.1</v>
      </c>
      <c r="F26" s="5">
        <v>412995.44</v>
      </c>
      <c r="G26" s="5">
        <v>0</v>
      </c>
      <c r="H26" s="5">
        <f t="shared" si="3"/>
        <v>3054326.9899999998</v>
      </c>
      <c r="I26" s="5"/>
      <c r="J26" s="4">
        <v>2017</v>
      </c>
      <c r="K26" s="5">
        <v>0</v>
      </c>
      <c r="L26" s="5">
        <v>0</v>
      </c>
      <c r="M26" s="5">
        <v>3352785.51</v>
      </c>
      <c r="N26" s="5">
        <v>2964764.89</v>
      </c>
      <c r="O26" s="5">
        <v>2378850.89</v>
      </c>
      <c r="P26" s="5">
        <v>0</v>
      </c>
      <c r="Q26" s="5">
        <f t="shared" si="4"/>
        <v>8696401.290000001</v>
      </c>
      <c r="R26" s="12">
        <f t="shared" si="5"/>
        <v>2.8472397744159021</v>
      </c>
    </row>
    <row r="27" spans="1:23" ht="15.75" x14ac:dyDescent="0.25">
      <c r="A27" s="4">
        <v>2018</v>
      </c>
      <c r="B27" s="5">
        <v>0</v>
      </c>
      <c r="C27" s="5">
        <v>0</v>
      </c>
      <c r="D27" s="5">
        <v>1279206.73</v>
      </c>
      <c r="E27" s="5">
        <v>668506.01</v>
      </c>
      <c r="F27" s="5">
        <v>0</v>
      </c>
      <c r="G27" s="5">
        <v>0</v>
      </c>
      <c r="H27" s="5">
        <f t="shared" si="3"/>
        <v>1947712.74</v>
      </c>
      <c r="I27" s="5"/>
      <c r="J27" s="4">
        <v>2018</v>
      </c>
      <c r="K27" s="5">
        <v>0</v>
      </c>
      <c r="L27" s="5">
        <v>0</v>
      </c>
      <c r="M27" s="5">
        <v>3735588.11</v>
      </c>
      <c r="N27" s="5">
        <v>1981417.28</v>
      </c>
      <c r="O27" s="5">
        <v>0</v>
      </c>
      <c r="P27" s="5">
        <v>0</v>
      </c>
      <c r="Q27" s="5">
        <f t="shared" si="4"/>
        <v>5717005.3899999997</v>
      </c>
      <c r="R27" s="12">
        <f t="shared" si="5"/>
        <v>2.9352405375753716</v>
      </c>
    </row>
    <row r="28" spans="1:23" ht="15.75" x14ac:dyDescent="0.25">
      <c r="A28" s="4">
        <v>2019</v>
      </c>
      <c r="B28" s="5">
        <v>0</v>
      </c>
      <c r="C28" s="5">
        <v>0</v>
      </c>
      <c r="D28" s="5">
        <v>1339050.99</v>
      </c>
      <c r="E28" s="5">
        <v>475402.63</v>
      </c>
      <c r="F28" s="5">
        <v>444218.72</v>
      </c>
      <c r="G28" s="5">
        <v>481.4840433</v>
      </c>
      <c r="H28" s="5">
        <f t="shared" si="3"/>
        <v>2259153.8240433</v>
      </c>
      <c r="I28" s="5"/>
      <c r="J28" s="4">
        <v>2019</v>
      </c>
      <c r="K28" s="5">
        <v>0</v>
      </c>
      <c r="L28" s="5">
        <v>0</v>
      </c>
      <c r="M28" s="5">
        <v>2821706.93</v>
      </c>
      <c r="N28" s="5">
        <v>1442266.56</v>
      </c>
      <c r="O28" s="5">
        <v>1002056.85</v>
      </c>
      <c r="P28" s="5">
        <v>1186.3900000000001</v>
      </c>
      <c r="Q28" s="5">
        <f t="shared" si="4"/>
        <v>5267216.7299999995</v>
      </c>
      <c r="R28" s="12">
        <f t="shared" si="5"/>
        <v>2.3314998181810598</v>
      </c>
    </row>
    <row r="29" spans="1:23" ht="15.75" x14ac:dyDescent="0.25">
      <c r="A29" s="4">
        <v>2020</v>
      </c>
      <c r="B29" s="5">
        <v>0</v>
      </c>
      <c r="C29" s="5">
        <v>0</v>
      </c>
      <c r="D29" s="5">
        <v>1393419.72</v>
      </c>
      <c r="E29" s="5">
        <v>159629.57</v>
      </c>
      <c r="F29" s="5">
        <v>229358.23</v>
      </c>
      <c r="G29" s="5">
        <v>65466.68</v>
      </c>
      <c r="H29" s="5">
        <f t="shared" si="3"/>
        <v>1847874.2</v>
      </c>
      <c r="I29" s="5"/>
      <c r="J29" s="4">
        <v>2020</v>
      </c>
      <c r="K29" s="5">
        <v>0</v>
      </c>
      <c r="L29" s="5">
        <v>0</v>
      </c>
      <c r="M29" s="5">
        <v>3538331.05</v>
      </c>
      <c r="N29" s="5">
        <v>463121.75</v>
      </c>
      <c r="O29" s="5">
        <v>730433.65</v>
      </c>
      <c r="P29" s="5">
        <v>213807.06</v>
      </c>
      <c r="Q29" s="5">
        <f t="shared" si="4"/>
        <v>4945693.51</v>
      </c>
      <c r="R29" s="12">
        <f t="shared" si="5"/>
        <v>2.6764232705884416</v>
      </c>
    </row>
    <row r="30" spans="1:23" ht="15.75" x14ac:dyDescent="0.25">
      <c r="A30" s="4">
        <v>2021</v>
      </c>
      <c r="B30" s="5">
        <v>0</v>
      </c>
      <c r="C30" s="5">
        <v>0</v>
      </c>
      <c r="D30" s="5">
        <v>891011.78</v>
      </c>
      <c r="E30" s="5">
        <v>280500.13</v>
      </c>
      <c r="F30" s="5">
        <v>262486.78000000003</v>
      </c>
      <c r="G30" s="5">
        <v>9057.56</v>
      </c>
      <c r="H30" s="5">
        <f t="shared" si="3"/>
        <v>1443056.2500000002</v>
      </c>
      <c r="I30" s="5"/>
      <c r="J30" s="4">
        <v>2021</v>
      </c>
      <c r="K30" s="5">
        <v>0</v>
      </c>
      <c r="L30" s="5">
        <v>0</v>
      </c>
      <c r="M30" s="5">
        <v>1441103.94</v>
      </c>
      <c r="N30" s="5">
        <v>602760.52</v>
      </c>
      <c r="O30" s="5">
        <v>743047.08</v>
      </c>
      <c r="P30" s="5">
        <v>28237.97</v>
      </c>
      <c r="Q30" s="5">
        <f t="shared" si="4"/>
        <v>2815149.5100000002</v>
      </c>
      <c r="R30" s="12">
        <f t="shared" si="5"/>
        <v>1.9508245156763637</v>
      </c>
    </row>
    <row r="31" spans="1:23" ht="15.75" x14ac:dyDescent="0.25">
      <c r="B31" s="2"/>
      <c r="C31" s="2"/>
      <c r="D31" s="2"/>
      <c r="E31" s="2"/>
      <c r="F31" s="2"/>
      <c r="G31" s="2"/>
      <c r="H31" s="2"/>
      <c r="I31" s="4"/>
      <c r="J31" s="4"/>
      <c r="K31" s="5"/>
      <c r="L31" s="5"/>
      <c r="M31" s="5"/>
      <c r="N31" s="5"/>
      <c r="O31" s="5"/>
      <c r="P31" s="5"/>
      <c r="Q31" s="5"/>
      <c r="R31" s="4"/>
    </row>
    <row r="32" spans="1:23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4"/>
    </row>
    <row r="33" spans="1:24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4" ht="15.75" x14ac:dyDescent="0.25"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x14ac:dyDescent="0.25">
      <c r="O35" s="4"/>
      <c r="P35" s="4"/>
      <c r="Q35" s="4"/>
      <c r="R35" s="4"/>
      <c r="S35" s="4"/>
      <c r="T35" s="4"/>
      <c r="U35" s="4"/>
      <c r="V35" s="4"/>
      <c r="W35" s="4"/>
      <c r="X3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zoomScale="70" workbookViewId="0">
      <selection activeCell="R9" sqref="R9"/>
    </sheetView>
  </sheetViews>
  <sheetFormatPr defaultRowHeight="15" x14ac:dyDescent="0.25"/>
  <cols>
    <col min="1" max="1" width="26.42578125" customWidth="1"/>
    <col min="2" max="2" width="19.7109375" bestFit="1" customWidth="1"/>
    <col min="3" max="3" width="10.28515625" bestFit="1" customWidth="1"/>
    <col min="17" max="17" width="10.140625" bestFit="1" customWidth="1"/>
    <col min="18" max="22" width="9" bestFit="1" customWidth="1"/>
    <col min="23" max="23" width="9.85546875" bestFit="1" customWidth="1"/>
  </cols>
  <sheetData>
    <row r="1" spans="1:18" ht="15.75" x14ac:dyDescent="0.25">
      <c r="A1" s="3" t="s">
        <v>16</v>
      </c>
    </row>
    <row r="2" spans="1:18" ht="15.75" x14ac:dyDescent="0.25">
      <c r="A2" s="3"/>
    </row>
    <row r="3" spans="1:18" ht="15.75" x14ac:dyDescent="0.25">
      <c r="A3" s="3" t="s">
        <v>1</v>
      </c>
      <c r="B3" s="4"/>
      <c r="C3" s="4"/>
      <c r="D3" s="4"/>
      <c r="E3" s="4"/>
    </row>
    <row r="4" spans="1:18" ht="15.75" x14ac:dyDescent="0.25">
      <c r="A4" s="4" t="s">
        <v>2</v>
      </c>
      <c r="B4" s="4"/>
      <c r="C4" s="4"/>
      <c r="D4" s="4"/>
      <c r="E4" s="4"/>
    </row>
    <row r="5" spans="1:18" ht="15.75" x14ac:dyDescent="0.25">
      <c r="A5" s="4"/>
      <c r="B5" s="4"/>
      <c r="C5" s="4"/>
      <c r="D5" s="4"/>
      <c r="E5" s="4"/>
    </row>
    <row r="6" spans="1:18" ht="15.75" x14ac:dyDescent="0.25">
      <c r="A6" s="3" t="s">
        <v>12</v>
      </c>
      <c r="B6" s="4"/>
      <c r="C6" s="4"/>
      <c r="D6" s="4"/>
      <c r="E6" s="4"/>
      <c r="F6" s="4"/>
      <c r="G6" s="4"/>
      <c r="H6" s="4"/>
      <c r="I6" s="4"/>
      <c r="J6" s="3" t="s">
        <v>12</v>
      </c>
      <c r="K6" s="4"/>
      <c r="L6" s="4"/>
      <c r="M6" s="4"/>
      <c r="N6" s="4"/>
      <c r="O6" s="4"/>
      <c r="P6" s="4"/>
      <c r="Q6" s="4"/>
      <c r="R6" s="4"/>
    </row>
    <row r="7" spans="1:18" ht="15.75" x14ac:dyDescent="0.25">
      <c r="A7" s="6" t="s">
        <v>10</v>
      </c>
      <c r="B7" s="4"/>
      <c r="C7" s="4"/>
      <c r="D7" s="4"/>
      <c r="E7" s="4"/>
      <c r="F7" s="4"/>
      <c r="G7" s="4"/>
      <c r="H7" s="4"/>
      <c r="I7" s="4"/>
      <c r="J7" s="6" t="s">
        <v>11</v>
      </c>
      <c r="K7" s="4"/>
      <c r="L7" s="4"/>
      <c r="M7" s="4"/>
      <c r="N7" s="4"/>
      <c r="O7" s="4"/>
      <c r="P7" s="4"/>
      <c r="Q7" s="4"/>
      <c r="R7" s="4"/>
    </row>
    <row r="8" spans="1:18" ht="15.75" x14ac:dyDescent="0.25">
      <c r="A8" s="6"/>
      <c r="B8" s="4"/>
      <c r="C8" s="4" t="s">
        <v>3</v>
      </c>
      <c r="D8" s="4"/>
      <c r="E8" s="4"/>
      <c r="F8" s="4"/>
      <c r="G8" s="4"/>
      <c r="H8" s="4"/>
      <c r="I8" s="4"/>
      <c r="J8" s="6"/>
      <c r="K8" s="4"/>
      <c r="L8" s="4" t="s">
        <v>3</v>
      </c>
      <c r="M8" s="4"/>
      <c r="N8" s="4"/>
      <c r="O8" s="4"/>
      <c r="P8" s="4"/>
      <c r="Q8" s="4"/>
      <c r="R8" s="4"/>
    </row>
    <row r="9" spans="1:18" ht="15.75" x14ac:dyDescent="0.25">
      <c r="A9" s="4" t="s">
        <v>0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14</v>
      </c>
      <c r="I9" s="4"/>
      <c r="J9" s="4" t="s">
        <v>0</v>
      </c>
      <c r="K9" s="4" t="s">
        <v>4</v>
      </c>
      <c r="L9" s="4" t="s">
        <v>5</v>
      </c>
      <c r="M9" s="4" t="s">
        <v>6</v>
      </c>
      <c r="N9" s="4" t="s">
        <v>7</v>
      </c>
      <c r="O9" s="4" t="s">
        <v>8</v>
      </c>
      <c r="P9" s="4" t="s">
        <v>9</v>
      </c>
      <c r="Q9" s="4" t="s">
        <v>14</v>
      </c>
      <c r="R9" s="4" t="s">
        <v>18</v>
      </c>
    </row>
    <row r="10" spans="1:18" ht="15.75" x14ac:dyDescent="0.25">
      <c r="A10" s="4">
        <v>2015</v>
      </c>
      <c r="B10" s="5">
        <v>0</v>
      </c>
      <c r="C10" s="5">
        <v>0</v>
      </c>
      <c r="D10" s="5">
        <v>0</v>
      </c>
      <c r="E10" s="5">
        <v>6107</v>
      </c>
      <c r="F10" s="5">
        <v>0</v>
      </c>
      <c r="G10" s="5">
        <v>0</v>
      </c>
      <c r="H10" s="5">
        <f t="shared" ref="H10:H16" si="0">SUM(B10:G10)</f>
        <v>6107</v>
      </c>
      <c r="I10" s="5"/>
      <c r="J10" s="4">
        <v>2015</v>
      </c>
      <c r="K10" s="5">
        <v>0</v>
      </c>
      <c r="L10" s="5">
        <v>0</v>
      </c>
      <c r="M10" s="5">
        <v>0</v>
      </c>
      <c r="N10" s="5">
        <v>19430</v>
      </c>
      <c r="O10" s="5">
        <v>0</v>
      </c>
      <c r="P10" s="5">
        <v>0</v>
      </c>
      <c r="Q10" s="5">
        <f t="shared" ref="Q10:Q16" si="1">SUM(K10:P10)</f>
        <v>19430</v>
      </c>
      <c r="R10" s="7">
        <f>Q10/H10</f>
        <v>3.1815948911085639</v>
      </c>
    </row>
    <row r="11" spans="1:18" ht="15.75" x14ac:dyDescent="0.25">
      <c r="A11" s="4">
        <v>2016</v>
      </c>
      <c r="B11" s="5">
        <v>9593</v>
      </c>
      <c r="C11">
        <v>0</v>
      </c>
      <c r="D11" s="5">
        <v>40784.86</v>
      </c>
      <c r="E11" s="5">
        <v>9277</v>
      </c>
      <c r="F11" s="5">
        <v>935</v>
      </c>
      <c r="G11" s="5">
        <v>0</v>
      </c>
      <c r="H11" s="5">
        <f t="shared" si="0"/>
        <v>60589.86</v>
      </c>
      <c r="I11" s="5"/>
      <c r="J11" s="4">
        <v>2016</v>
      </c>
      <c r="K11" s="5">
        <v>17946</v>
      </c>
      <c r="L11" s="5">
        <v>0</v>
      </c>
      <c r="M11" s="5">
        <v>48123.86</v>
      </c>
      <c r="N11" s="5">
        <v>20233</v>
      </c>
      <c r="O11" s="5">
        <v>1872</v>
      </c>
      <c r="P11" s="5">
        <v>0</v>
      </c>
      <c r="Q11" s="5">
        <f t="shared" si="1"/>
        <v>88174.86</v>
      </c>
      <c r="R11" s="7">
        <f t="shared" ref="R11:R16" si="2">Q11/H11</f>
        <v>1.4552741993462273</v>
      </c>
    </row>
    <row r="12" spans="1:18" ht="15.75" x14ac:dyDescent="0.25">
      <c r="A12" s="4">
        <v>2017</v>
      </c>
      <c r="B12" s="5">
        <v>9750</v>
      </c>
      <c r="C12" s="5">
        <v>0</v>
      </c>
      <c r="D12" s="5">
        <v>15248</v>
      </c>
      <c r="E12" s="5">
        <v>7522</v>
      </c>
      <c r="F12" s="5">
        <v>376</v>
      </c>
      <c r="G12" s="5">
        <v>0</v>
      </c>
      <c r="H12" s="5">
        <f t="shared" si="0"/>
        <v>32896</v>
      </c>
      <c r="I12" s="5"/>
      <c r="J12" s="4">
        <v>2017</v>
      </c>
      <c r="K12" s="5">
        <v>55657</v>
      </c>
      <c r="L12" s="5">
        <v>0</v>
      </c>
      <c r="M12" s="5">
        <v>37026</v>
      </c>
      <c r="N12" s="5">
        <v>22804</v>
      </c>
      <c r="O12" s="5">
        <v>939</v>
      </c>
      <c r="P12" s="5">
        <v>0</v>
      </c>
      <c r="Q12" s="5">
        <f t="shared" si="1"/>
        <v>116426</v>
      </c>
      <c r="R12" s="7">
        <f t="shared" si="2"/>
        <v>3.5392144941634243</v>
      </c>
    </row>
    <row r="13" spans="1:18" ht="15.75" x14ac:dyDescent="0.25">
      <c r="A13" s="4">
        <v>2018</v>
      </c>
      <c r="B13" s="5">
        <v>0</v>
      </c>
      <c r="C13" s="5">
        <v>0</v>
      </c>
      <c r="D13" s="5">
        <v>34930</v>
      </c>
      <c r="E13" s="5">
        <v>13296.15</v>
      </c>
      <c r="F13" s="5">
        <v>9512</v>
      </c>
      <c r="G13" s="5">
        <v>0</v>
      </c>
      <c r="H13" s="5">
        <f t="shared" si="0"/>
        <v>57738.15</v>
      </c>
      <c r="I13" s="5"/>
      <c r="J13" s="4">
        <v>2018</v>
      </c>
      <c r="K13" s="5">
        <v>0</v>
      </c>
      <c r="L13" s="5">
        <v>0</v>
      </c>
      <c r="M13" s="5">
        <v>36947</v>
      </c>
      <c r="N13" s="5">
        <v>38766.15</v>
      </c>
      <c r="O13" s="5">
        <v>24703</v>
      </c>
      <c r="P13" s="5">
        <v>0</v>
      </c>
      <c r="Q13" s="5">
        <f t="shared" si="1"/>
        <v>100416.15</v>
      </c>
      <c r="R13" s="7">
        <f t="shared" si="2"/>
        <v>1.7391646597613535</v>
      </c>
    </row>
    <row r="14" spans="1:18" ht="15.75" x14ac:dyDescent="0.25">
      <c r="A14" s="4">
        <v>2019</v>
      </c>
      <c r="B14" s="5">
        <v>0</v>
      </c>
      <c r="C14" s="5">
        <v>0</v>
      </c>
      <c r="D14" s="5">
        <v>54935</v>
      </c>
      <c r="E14" s="5">
        <v>7672.89</v>
      </c>
      <c r="F14" s="5">
        <v>24184</v>
      </c>
      <c r="G14" s="5">
        <v>0</v>
      </c>
      <c r="H14" s="5">
        <f t="shared" si="0"/>
        <v>86791.89</v>
      </c>
      <c r="I14" s="5"/>
      <c r="J14" s="4">
        <v>2019</v>
      </c>
      <c r="K14" s="5">
        <v>0</v>
      </c>
      <c r="L14" s="5">
        <v>0</v>
      </c>
      <c r="M14" s="5">
        <v>86342</v>
      </c>
      <c r="N14" s="5">
        <v>27700.89</v>
      </c>
      <c r="O14" s="5">
        <v>56764</v>
      </c>
      <c r="P14" s="5">
        <v>0</v>
      </c>
      <c r="Q14" s="5">
        <f t="shared" si="1"/>
        <v>170806.89</v>
      </c>
      <c r="R14" s="7">
        <f t="shared" si="2"/>
        <v>1.968005190346702</v>
      </c>
    </row>
    <row r="15" spans="1:18" ht="15.75" x14ac:dyDescent="0.25">
      <c r="A15" s="4">
        <v>2020</v>
      </c>
      <c r="B15" s="5">
        <v>0</v>
      </c>
      <c r="C15" s="5">
        <v>0</v>
      </c>
      <c r="D15" s="5">
        <v>27482</v>
      </c>
      <c r="E15" s="5">
        <v>1778</v>
      </c>
      <c r="F15" s="5">
        <v>3837</v>
      </c>
      <c r="G15" s="5">
        <v>0</v>
      </c>
      <c r="H15" s="5">
        <f t="shared" si="0"/>
        <v>33097</v>
      </c>
      <c r="I15" s="5"/>
      <c r="J15" s="4">
        <v>2020</v>
      </c>
      <c r="K15" s="5">
        <v>0</v>
      </c>
      <c r="L15" s="5">
        <v>0</v>
      </c>
      <c r="M15" s="5">
        <v>35932</v>
      </c>
      <c r="N15" s="5">
        <v>5160</v>
      </c>
      <c r="O15" s="5">
        <v>7160</v>
      </c>
      <c r="P15" s="5">
        <v>0</v>
      </c>
      <c r="Q15" s="5">
        <f t="shared" si="1"/>
        <v>48252</v>
      </c>
      <c r="R15" s="7">
        <f t="shared" si="2"/>
        <v>1.4578964860863521</v>
      </c>
    </row>
    <row r="16" spans="1:18" ht="15.75" x14ac:dyDescent="0.25">
      <c r="A16" s="4">
        <v>2021</v>
      </c>
      <c r="B16" s="5">
        <v>0</v>
      </c>
      <c r="C16" s="5">
        <v>0</v>
      </c>
      <c r="D16" s="5">
        <v>44591</v>
      </c>
      <c r="E16" s="5">
        <v>14175</v>
      </c>
      <c r="F16" s="5">
        <v>11519</v>
      </c>
      <c r="G16" s="5">
        <v>0</v>
      </c>
      <c r="H16" s="5">
        <f t="shared" si="0"/>
        <v>70285</v>
      </c>
      <c r="I16" s="5"/>
      <c r="J16" s="4">
        <v>2021</v>
      </c>
      <c r="K16" s="5">
        <v>0</v>
      </c>
      <c r="L16" s="5">
        <v>0</v>
      </c>
      <c r="M16" s="5">
        <v>97600</v>
      </c>
      <c r="N16" s="5">
        <v>27036</v>
      </c>
      <c r="O16" s="5">
        <v>16272</v>
      </c>
      <c r="P16" s="5">
        <v>0</v>
      </c>
      <c r="Q16" s="5">
        <f t="shared" si="1"/>
        <v>140908</v>
      </c>
      <c r="R16" s="7">
        <f t="shared" si="2"/>
        <v>2.0048089919613004</v>
      </c>
    </row>
    <row r="17" spans="1:19" ht="15.75" x14ac:dyDescent="0.25">
      <c r="A17" s="4"/>
      <c r="B17" s="5"/>
      <c r="C17" s="5"/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9" ht="15.75" x14ac:dyDescent="0.25">
      <c r="A18" s="4"/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9" ht="15.75" x14ac:dyDescent="0.25">
      <c r="R20" s="4"/>
    </row>
    <row r="21" spans="1:19" ht="15.75" x14ac:dyDescent="0.25">
      <c r="R21" s="4"/>
    </row>
    <row r="22" spans="1:19" ht="15.75" x14ac:dyDescent="0.25">
      <c r="A22" s="3" t="s">
        <v>13</v>
      </c>
      <c r="B22" s="4"/>
      <c r="C22" s="4"/>
      <c r="D22" s="4"/>
      <c r="E22" s="4"/>
      <c r="F22" s="4"/>
      <c r="G22" s="4"/>
      <c r="H22" s="4"/>
      <c r="I22" s="4"/>
      <c r="J22" s="3" t="s">
        <v>13</v>
      </c>
      <c r="K22" s="4"/>
      <c r="L22" s="4"/>
      <c r="M22" s="4"/>
      <c r="N22" s="4"/>
      <c r="O22" s="4"/>
      <c r="P22" s="4"/>
      <c r="Q22" s="4"/>
      <c r="R22" s="4"/>
    </row>
    <row r="23" spans="1:19" ht="15.75" x14ac:dyDescent="0.25">
      <c r="A23" s="6" t="s">
        <v>10</v>
      </c>
      <c r="B23" s="4"/>
      <c r="C23" s="4"/>
      <c r="D23" s="4"/>
      <c r="E23" s="4"/>
      <c r="F23" s="4"/>
      <c r="G23" s="4"/>
      <c r="H23" s="4"/>
      <c r="I23" s="4"/>
      <c r="J23" s="6" t="s">
        <v>11</v>
      </c>
      <c r="K23" s="4"/>
      <c r="L23" s="4"/>
      <c r="M23" s="4"/>
      <c r="N23" s="4"/>
      <c r="O23" s="4"/>
      <c r="P23" s="4"/>
      <c r="Q23" s="4"/>
    </row>
    <row r="24" spans="1:19" ht="15.75" x14ac:dyDescent="0.25">
      <c r="A24" s="4"/>
      <c r="B24" s="4"/>
      <c r="C24" s="4" t="s">
        <v>3</v>
      </c>
      <c r="D24" s="4"/>
      <c r="E24" s="4"/>
      <c r="F24" s="4"/>
      <c r="G24" s="4"/>
      <c r="H24" s="4"/>
      <c r="I24" s="4"/>
      <c r="J24" s="4"/>
      <c r="K24" s="4"/>
      <c r="L24" s="4" t="s">
        <v>3</v>
      </c>
      <c r="M24" s="4"/>
      <c r="N24" s="4"/>
      <c r="O24" s="4"/>
      <c r="P24" s="4"/>
      <c r="Q24" s="4"/>
    </row>
    <row r="25" spans="1:19" ht="15.75" x14ac:dyDescent="0.25">
      <c r="A25" s="4" t="s">
        <v>0</v>
      </c>
      <c r="B25" s="4" t="s">
        <v>4</v>
      </c>
      <c r="C25" s="4" t="s">
        <v>5</v>
      </c>
      <c r="D25" s="4" t="s">
        <v>6</v>
      </c>
      <c r="E25" s="4" t="s">
        <v>7</v>
      </c>
      <c r="F25" s="4" t="s">
        <v>8</v>
      </c>
      <c r="G25" s="4" t="s">
        <v>9</v>
      </c>
      <c r="H25" s="4" t="s">
        <v>14</v>
      </c>
      <c r="I25" s="4"/>
      <c r="J25" s="4" t="s">
        <v>0</v>
      </c>
      <c r="K25" s="4" t="s">
        <v>4</v>
      </c>
      <c r="L25" s="4" t="s">
        <v>5</v>
      </c>
      <c r="M25" s="4" t="s">
        <v>6</v>
      </c>
      <c r="N25" s="4" t="s">
        <v>7</v>
      </c>
      <c r="O25" s="4" t="s">
        <v>8</v>
      </c>
      <c r="P25" s="4" t="s">
        <v>9</v>
      </c>
      <c r="Q25" s="4" t="s">
        <v>14</v>
      </c>
      <c r="R25" s="4" t="s">
        <v>18</v>
      </c>
    </row>
    <row r="26" spans="1:19" ht="15.75" x14ac:dyDescent="0.25">
      <c r="A26" s="4">
        <v>2015</v>
      </c>
      <c r="B26" s="5">
        <v>0</v>
      </c>
      <c r="C26" s="5">
        <v>0</v>
      </c>
      <c r="D26" s="5">
        <v>0</v>
      </c>
      <c r="E26" s="5">
        <v>30132.63</v>
      </c>
      <c r="F26" s="5">
        <v>0</v>
      </c>
      <c r="G26" s="5">
        <v>0</v>
      </c>
      <c r="H26" s="5">
        <f t="shared" ref="H26:H32" si="3">SUM(B26:G26)</f>
        <v>30132.63</v>
      </c>
      <c r="I26" s="4"/>
      <c r="J26" s="4">
        <v>2015</v>
      </c>
      <c r="K26" s="5">
        <v>0</v>
      </c>
      <c r="L26" s="5">
        <v>0</v>
      </c>
      <c r="M26" s="5">
        <v>0</v>
      </c>
      <c r="N26" s="5">
        <v>95878.22</v>
      </c>
      <c r="O26" s="5">
        <v>0</v>
      </c>
      <c r="P26" s="5">
        <v>0</v>
      </c>
      <c r="Q26" s="5">
        <f t="shared" ref="Q26:Q32" si="4">SUM(K26:P26)</f>
        <v>95878.22</v>
      </c>
      <c r="R26" s="7">
        <f>Q26/H26</f>
        <v>3.1818736034657444</v>
      </c>
    </row>
    <row r="27" spans="1:19" ht="15.75" x14ac:dyDescent="0.25">
      <c r="A27" s="4">
        <v>2016</v>
      </c>
      <c r="B27" s="5">
        <v>70130.820000000007</v>
      </c>
      <c r="C27" s="4">
        <v>0</v>
      </c>
      <c r="D27" s="5">
        <v>304327.67999999999</v>
      </c>
      <c r="E27" s="5">
        <v>63821.8</v>
      </c>
      <c r="F27" s="5">
        <v>6564.75</v>
      </c>
      <c r="G27" s="5">
        <v>0</v>
      </c>
      <c r="H27" s="5">
        <f t="shared" si="3"/>
        <v>444845.05</v>
      </c>
      <c r="I27" s="5"/>
      <c r="J27" s="4">
        <v>2016</v>
      </c>
      <c r="K27" s="5">
        <v>131195.35999999999</v>
      </c>
      <c r="L27" s="5">
        <v>0</v>
      </c>
      <c r="M27" s="5">
        <v>359086.77</v>
      </c>
      <c r="N27" s="5">
        <v>139135.82</v>
      </c>
      <c r="O27" s="5">
        <v>13415.24</v>
      </c>
      <c r="P27" s="5">
        <v>0</v>
      </c>
      <c r="Q27" s="5">
        <f t="shared" si="4"/>
        <v>642833.18999999994</v>
      </c>
      <c r="R27" s="7">
        <f t="shared" ref="R27:R32" si="5">Q27/H27</f>
        <v>1.4450721436599103</v>
      </c>
    </row>
    <row r="28" spans="1:19" ht="15.75" x14ac:dyDescent="0.25">
      <c r="A28" s="4">
        <v>2017</v>
      </c>
      <c r="B28" s="5">
        <v>70440.95</v>
      </c>
      <c r="C28" s="5">
        <v>0</v>
      </c>
      <c r="D28" s="5">
        <v>123770.2</v>
      </c>
      <c r="E28" s="5">
        <v>37159.9</v>
      </c>
      <c r="F28" s="5">
        <v>2715.27</v>
      </c>
      <c r="G28" s="5">
        <v>0</v>
      </c>
      <c r="H28" s="5">
        <f t="shared" si="3"/>
        <v>234086.31999999998</v>
      </c>
      <c r="I28" s="5"/>
      <c r="J28" s="4">
        <v>2017</v>
      </c>
      <c r="K28" s="5">
        <v>402122.01</v>
      </c>
      <c r="L28" s="5">
        <v>0</v>
      </c>
      <c r="M28" s="5">
        <v>300553.86</v>
      </c>
      <c r="N28" s="5">
        <v>112652.43</v>
      </c>
      <c r="O28" s="5">
        <v>6784.82</v>
      </c>
      <c r="P28" s="5">
        <v>0</v>
      </c>
      <c r="Q28" s="5">
        <f t="shared" si="4"/>
        <v>822113.12</v>
      </c>
      <c r="R28" s="7">
        <f t="shared" si="5"/>
        <v>3.5120083907508994</v>
      </c>
    </row>
    <row r="29" spans="1:19" ht="15.75" x14ac:dyDescent="0.25">
      <c r="A29" s="4">
        <v>2018</v>
      </c>
      <c r="B29" s="4">
        <v>0</v>
      </c>
      <c r="C29" s="5">
        <v>0</v>
      </c>
      <c r="D29" s="5">
        <v>203546.33</v>
      </c>
      <c r="E29" s="5">
        <v>82169.86</v>
      </c>
      <c r="F29" s="5">
        <v>57100.66</v>
      </c>
      <c r="G29" s="5">
        <v>0</v>
      </c>
      <c r="H29" s="5">
        <f t="shared" si="3"/>
        <v>342816.85</v>
      </c>
      <c r="I29" s="5">
        <f>D29+E29</f>
        <v>285716.19</v>
      </c>
      <c r="J29" s="4">
        <v>2018</v>
      </c>
      <c r="K29" s="5">
        <v>0</v>
      </c>
      <c r="L29" s="5">
        <v>0</v>
      </c>
      <c r="M29" s="5">
        <v>215298.86</v>
      </c>
      <c r="N29" s="5">
        <v>239570.08</v>
      </c>
      <c r="O29" s="5">
        <v>148284</v>
      </c>
      <c r="P29" s="5">
        <v>0</v>
      </c>
      <c r="Q29" s="5">
        <f t="shared" si="4"/>
        <v>603152.93999999994</v>
      </c>
      <c r="R29" s="7">
        <f t="shared" si="5"/>
        <v>1.7594028414881007</v>
      </c>
      <c r="S29" s="2"/>
    </row>
    <row r="30" spans="1:19" ht="15.75" x14ac:dyDescent="0.25">
      <c r="A30" s="4">
        <v>2019</v>
      </c>
      <c r="B30" s="5">
        <v>0</v>
      </c>
      <c r="C30" s="5">
        <v>0</v>
      </c>
      <c r="D30" s="5">
        <v>306648.96000000002</v>
      </c>
      <c r="E30" s="5">
        <v>42931.34</v>
      </c>
      <c r="F30" s="5">
        <v>160948.66</v>
      </c>
      <c r="G30" s="5">
        <v>0</v>
      </c>
      <c r="H30" s="5">
        <f t="shared" si="3"/>
        <v>510528.96000000008</v>
      </c>
      <c r="I30" s="5">
        <f>D30+E30</f>
        <v>349580.30000000005</v>
      </c>
      <c r="J30" s="4">
        <v>2019</v>
      </c>
      <c r="K30" s="5">
        <v>0</v>
      </c>
      <c r="L30" s="5">
        <v>0</v>
      </c>
      <c r="M30" s="5">
        <v>481963.47</v>
      </c>
      <c r="N30" s="5">
        <v>155012.34</v>
      </c>
      <c r="O30" s="5">
        <v>377772.06</v>
      </c>
      <c r="P30" s="5">
        <v>0</v>
      </c>
      <c r="Q30" s="5">
        <f t="shared" si="4"/>
        <v>1014747.8699999999</v>
      </c>
      <c r="R30" s="7">
        <f t="shared" si="5"/>
        <v>1.9876401722636845</v>
      </c>
      <c r="S30" s="2"/>
    </row>
    <row r="31" spans="1:19" ht="15.75" x14ac:dyDescent="0.25">
      <c r="A31" s="4">
        <v>2020</v>
      </c>
      <c r="B31" s="5">
        <v>0</v>
      </c>
      <c r="C31" s="5">
        <v>0</v>
      </c>
      <c r="D31" s="5">
        <v>122681.69</v>
      </c>
      <c r="E31" s="5">
        <v>7884.21</v>
      </c>
      <c r="F31" s="5">
        <v>17021.97</v>
      </c>
      <c r="G31" s="5">
        <v>0</v>
      </c>
      <c r="H31" s="5">
        <f t="shared" si="3"/>
        <v>147587.87</v>
      </c>
      <c r="I31" s="5">
        <f>D31+E31</f>
        <v>130565.90000000001</v>
      </c>
      <c r="J31" s="4">
        <v>2020</v>
      </c>
      <c r="K31" s="5">
        <v>0</v>
      </c>
      <c r="L31" s="5">
        <v>0</v>
      </c>
      <c r="M31" s="5">
        <v>160400.38</v>
      </c>
      <c r="N31" s="5">
        <v>22881.61</v>
      </c>
      <c r="O31" s="5">
        <v>31764.85</v>
      </c>
      <c r="P31" s="5">
        <v>0</v>
      </c>
      <c r="Q31" s="5">
        <f t="shared" si="4"/>
        <v>215046.84</v>
      </c>
      <c r="R31" s="7">
        <f t="shared" si="5"/>
        <v>1.4570766554189041</v>
      </c>
      <c r="S31" s="2"/>
    </row>
    <row r="32" spans="1:19" ht="15.75" x14ac:dyDescent="0.25">
      <c r="A32" s="4">
        <v>2021</v>
      </c>
      <c r="B32" s="5">
        <v>0</v>
      </c>
      <c r="C32" s="5">
        <v>0</v>
      </c>
      <c r="D32" s="5">
        <v>260233.7</v>
      </c>
      <c r="E32" s="5">
        <v>105894.91</v>
      </c>
      <c r="F32" s="5">
        <v>71497.53</v>
      </c>
      <c r="G32" s="5">
        <v>0</v>
      </c>
      <c r="H32" s="5">
        <f t="shared" si="3"/>
        <v>437626.14</v>
      </c>
      <c r="I32" s="5"/>
      <c r="J32" s="4">
        <v>2021</v>
      </c>
      <c r="K32" s="5">
        <v>0</v>
      </c>
      <c r="L32" s="5">
        <v>0</v>
      </c>
      <c r="M32" s="5">
        <v>569589.77</v>
      </c>
      <c r="N32" s="5">
        <v>201980.52</v>
      </c>
      <c r="O32" s="5">
        <v>100997.03</v>
      </c>
      <c r="P32" s="5">
        <v>0</v>
      </c>
      <c r="Q32" s="5">
        <f t="shared" si="4"/>
        <v>872567.32000000007</v>
      </c>
      <c r="R32" s="7">
        <f t="shared" si="5"/>
        <v>1.9938647174960802</v>
      </c>
      <c r="S32" s="2"/>
    </row>
    <row r="33" spans="2:19" ht="15.75" x14ac:dyDescent="0.25">
      <c r="B33" s="5"/>
      <c r="C33" s="5"/>
      <c r="D33" s="5"/>
      <c r="E33" s="5"/>
      <c r="F33" s="5"/>
      <c r="G33" s="5"/>
      <c r="H33" s="5"/>
      <c r="K33" s="5"/>
      <c r="L33" s="5"/>
      <c r="M33" s="5"/>
      <c r="N33" s="5"/>
      <c r="O33" s="5"/>
      <c r="P33" s="5"/>
      <c r="Q33" s="5"/>
      <c r="R33" s="5"/>
    </row>
    <row r="34" spans="2:19" ht="15.75" x14ac:dyDescent="0.25">
      <c r="B34" s="5"/>
      <c r="C34" s="5"/>
      <c r="D34" s="5"/>
      <c r="E34" s="5"/>
      <c r="F34" s="5"/>
      <c r="G34" s="5"/>
      <c r="H34" s="5"/>
      <c r="I34" s="2"/>
      <c r="K34" s="5"/>
      <c r="L34" s="5"/>
      <c r="M34" s="5"/>
      <c r="N34" s="5"/>
      <c r="O34" s="5"/>
      <c r="P34" s="5"/>
      <c r="Q34" s="5"/>
      <c r="R34" s="7"/>
      <c r="S34" s="2"/>
    </row>
    <row r="35" spans="2:19" ht="15.75" x14ac:dyDescent="0.25">
      <c r="B35" s="4"/>
      <c r="C35" s="4"/>
      <c r="D35" s="4"/>
      <c r="E35" s="4"/>
      <c r="F35" s="4"/>
      <c r="G35" s="4"/>
      <c r="H35" s="4"/>
      <c r="I35" s="2"/>
      <c r="K35" s="5"/>
      <c r="L35" s="5"/>
      <c r="M35" s="5"/>
      <c r="N35" s="5"/>
      <c r="O35" s="5"/>
      <c r="P35" s="5"/>
      <c r="Q35" s="5"/>
      <c r="R35" s="5"/>
      <c r="S35" s="2"/>
    </row>
    <row r="36" spans="2:19" ht="15.75" x14ac:dyDescent="0.25">
      <c r="F36" s="2"/>
      <c r="K36" s="5"/>
      <c r="L36" s="5"/>
      <c r="M36" s="5"/>
      <c r="N36" s="5"/>
      <c r="O36" s="5"/>
      <c r="P36" s="5"/>
      <c r="Q36" s="5"/>
      <c r="R36" s="5"/>
      <c r="S36" s="2"/>
    </row>
    <row r="37" spans="2:19" ht="15.75" x14ac:dyDescent="0.25">
      <c r="K37" s="4"/>
      <c r="L37" s="4"/>
      <c r="M37" s="4"/>
      <c r="N37" s="4"/>
      <c r="O37" s="4"/>
      <c r="P37" s="4"/>
      <c r="Q37" s="4"/>
      <c r="R37" s="4"/>
    </row>
    <row r="41" spans="2:19" x14ac:dyDescent="0.25">
      <c r="H41" s="1"/>
    </row>
    <row r="44" spans="2:19" x14ac:dyDescent="0.25">
      <c r="I44" s="8"/>
      <c r="J44" s="8"/>
      <c r="K44" s="8"/>
      <c r="L44" s="8"/>
      <c r="M44" s="8"/>
      <c r="N44" s="8"/>
      <c r="O44" s="8"/>
    </row>
    <row r="46" spans="2:19" x14ac:dyDescent="0.25">
      <c r="I46" s="2"/>
      <c r="J46" s="2"/>
      <c r="K46" s="2"/>
      <c r="L46" s="2"/>
      <c r="M46" s="2"/>
      <c r="N46" s="2"/>
      <c r="O46" s="2"/>
    </row>
    <row r="47" spans="2:19" x14ac:dyDescent="0.25">
      <c r="I47" s="2"/>
      <c r="J47" s="2"/>
      <c r="K47" s="2"/>
      <c r="L47" s="2"/>
      <c r="M47" s="2"/>
      <c r="N47" s="2"/>
      <c r="O47" s="2"/>
    </row>
    <row r="48" spans="2:19" x14ac:dyDescent="0.25">
      <c r="I48" s="2"/>
      <c r="J48" s="2"/>
      <c r="K48" s="2"/>
      <c r="L48" s="2"/>
      <c r="M48" s="2"/>
      <c r="N48" s="2"/>
      <c r="O48" s="2"/>
    </row>
    <row r="49" spans="8:15" x14ac:dyDescent="0.25">
      <c r="I49" s="2"/>
      <c r="J49" s="2"/>
      <c r="K49" s="2"/>
      <c r="L49" s="2"/>
      <c r="M49" s="2"/>
      <c r="N49" s="2"/>
      <c r="O49" s="2"/>
    </row>
    <row r="50" spans="8:15" x14ac:dyDescent="0.25">
      <c r="I50" s="2"/>
      <c r="J50" s="2"/>
      <c r="K50" s="2"/>
      <c r="L50" s="2"/>
      <c r="M50" s="2"/>
      <c r="N50" s="2"/>
      <c r="O50" s="2"/>
    </row>
    <row r="51" spans="8:15" x14ac:dyDescent="0.25">
      <c r="I51" s="2"/>
      <c r="J51" s="2"/>
      <c r="K51" s="2"/>
      <c r="L51" s="2"/>
      <c r="M51" s="2"/>
      <c r="N51" s="2"/>
      <c r="O51" s="2"/>
    </row>
    <row r="52" spans="8:15" x14ac:dyDescent="0.25">
      <c r="I52" s="2"/>
      <c r="J52" s="2"/>
      <c r="K52" s="2"/>
      <c r="L52" s="2"/>
      <c r="M52" s="2"/>
      <c r="N52" s="2"/>
      <c r="O52" s="2"/>
    </row>
    <row r="53" spans="8:15" x14ac:dyDescent="0.25">
      <c r="I53" s="2"/>
      <c r="J53" s="2"/>
      <c r="K53" s="2"/>
      <c r="L53" s="2"/>
      <c r="M53" s="2"/>
      <c r="N53" s="2"/>
      <c r="O53" s="2"/>
    </row>
    <row r="56" spans="8:15" x14ac:dyDescent="0.25">
      <c r="H56" s="1"/>
    </row>
    <row r="59" spans="8:15" x14ac:dyDescent="0.25">
      <c r="I59" s="8"/>
      <c r="J59" s="8"/>
      <c r="K59" s="8"/>
      <c r="L59" s="8"/>
      <c r="M59" s="8"/>
      <c r="N59" s="8"/>
      <c r="O59" s="8"/>
    </row>
    <row r="61" spans="8:15" x14ac:dyDescent="0.25">
      <c r="I61" s="2"/>
      <c r="J61" s="2"/>
      <c r="K61" s="2"/>
      <c r="L61" s="2"/>
      <c r="M61" s="2"/>
      <c r="N61" s="2"/>
      <c r="O61" s="2"/>
    </row>
    <row r="62" spans="8:15" x14ac:dyDescent="0.25">
      <c r="I62" s="2"/>
      <c r="J62" s="2"/>
      <c r="K62" s="2"/>
      <c r="L62" s="2"/>
      <c r="M62" s="2"/>
      <c r="N62" s="2"/>
      <c r="O62" s="2"/>
    </row>
    <row r="63" spans="8:15" x14ac:dyDescent="0.25">
      <c r="I63" s="2"/>
      <c r="J63" s="2"/>
      <c r="K63" s="2"/>
      <c r="L63" s="2"/>
      <c r="M63" s="2"/>
      <c r="N63" s="2"/>
      <c r="O63" s="2"/>
    </row>
    <row r="64" spans="8:15" x14ac:dyDescent="0.25">
      <c r="I64" s="2"/>
      <c r="J64" s="2"/>
      <c r="K64" s="2"/>
      <c r="L64" s="2"/>
      <c r="M64" s="2"/>
      <c r="N64" s="2"/>
      <c r="O64" s="2"/>
    </row>
    <row r="65" spans="9:15" x14ac:dyDescent="0.25">
      <c r="I65" s="2"/>
      <c r="J65" s="2"/>
      <c r="K65" s="2"/>
      <c r="L65" s="2"/>
      <c r="M65" s="2"/>
      <c r="N65" s="2"/>
      <c r="O65" s="2"/>
    </row>
    <row r="66" spans="9:15" x14ac:dyDescent="0.25">
      <c r="I66" s="2"/>
      <c r="J66" s="2"/>
      <c r="K66" s="2"/>
      <c r="L66" s="2"/>
      <c r="M66" s="2"/>
      <c r="N66" s="2"/>
      <c r="O66" s="2"/>
    </row>
  </sheetData>
  <mergeCells count="2">
    <mergeCell ref="I44:O44"/>
    <mergeCell ref="I59:O5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"/>
  <sheetViews>
    <sheetView tabSelected="1" topLeftCell="A5" zoomScale="72" zoomScaleNormal="100" workbookViewId="0">
      <selection activeCell="Q22" sqref="Q22"/>
    </sheetView>
  </sheetViews>
  <sheetFormatPr defaultRowHeight="15" x14ac:dyDescent="0.25"/>
  <cols>
    <col min="1" max="1" width="32.7109375" customWidth="1"/>
    <col min="2" max="2" width="17.85546875" bestFit="1" customWidth="1"/>
    <col min="3" max="3" width="10.28515625" bestFit="1" customWidth="1"/>
    <col min="4" max="4" width="10.140625" bestFit="1" customWidth="1"/>
    <col min="8" max="8" width="10.140625" bestFit="1" customWidth="1"/>
    <col min="9" max="9" width="9" bestFit="1" customWidth="1"/>
    <col min="10" max="10" width="9.7109375" customWidth="1"/>
    <col min="11" max="11" width="9" bestFit="1" customWidth="1"/>
    <col min="12" max="12" width="8.5703125" bestFit="1" customWidth="1"/>
    <col min="13" max="14" width="10.140625" bestFit="1" customWidth="1"/>
    <col min="17" max="17" width="10.140625" bestFit="1" customWidth="1"/>
    <col min="18" max="18" width="9" bestFit="1" customWidth="1"/>
    <col min="19" max="20" width="9.85546875" bestFit="1" customWidth="1"/>
    <col min="21" max="22" width="9" bestFit="1" customWidth="1"/>
    <col min="23" max="23" width="13.42578125" customWidth="1"/>
  </cols>
  <sheetData>
    <row r="1" spans="1:18" ht="15.75" x14ac:dyDescent="0.25">
      <c r="A1" s="3" t="s">
        <v>15</v>
      </c>
      <c r="I1" s="3"/>
    </row>
    <row r="2" spans="1:18" ht="15.75" x14ac:dyDescent="0.25">
      <c r="I2" s="3"/>
    </row>
    <row r="3" spans="1:18" ht="15.75" x14ac:dyDescent="0.25">
      <c r="I3" s="3"/>
    </row>
    <row r="4" spans="1:18" ht="15.75" x14ac:dyDescent="0.25">
      <c r="A4" s="3" t="s">
        <v>1</v>
      </c>
      <c r="I4" s="3"/>
    </row>
    <row r="5" spans="1:18" ht="15.75" x14ac:dyDescent="0.25">
      <c r="A5" s="4" t="s">
        <v>2</v>
      </c>
      <c r="I5" s="3"/>
    </row>
    <row r="6" spans="1:18" ht="15.75" x14ac:dyDescent="0.25">
      <c r="A6" s="4"/>
      <c r="I6" s="3"/>
    </row>
    <row r="7" spans="1:18" ht="15.75" x14ac:dyDescent="0.25">
      <c r="A7" s="3" t="s">
        <v>12</v>
      </c>
      <c r="B7" s="4"/>
      <c r="C7" s="4"/>
      <c r="D7" s="4"/>
      <c r="E7" s="4"/>
      <c r="F7" s="4"/>
      <c r="G7" s="4"/>
      <c r="H7" s="4"/>
      <c r="I7" s="4"/>
      <c r="J7" s="3" t="s">
        <v>12</v>
      </c>
      <c r="K7" s="4"/>
      <c r="L7" s="4"/>
      <c r="M7" s="4"/>
      <c r="N7" s="4"/>
      <c r="O7" s="4"/>
      <c r="P7" s="4"/>
      <c r="Q7" s="4"/>
    </row>
    <row r="8" spans="1:18" ht="15.75" x14ac:dyDescent="0.25">
      <c r="A8" s="6" t="s">
        <v>10</v>
      </c>
      <c r="B8" s="4"/>
      <c r="C8" s="4"/>
      <c r="D8" s="4"/>
      <c r="E8" s="4"/>
      <c r="F8" s="4"/>
      <c r="G8" s="4"/>
      <c r="H8" s="4"/>
      <c r="I8" s="4"/>
      <c r="J8" s="6" t="s">
        <v>11</v>
      </c>
      <c r="K8" s="4"/>
      <c r="L8" s="4"/>
      <c r="M8" s="4"/>
      <c r="N8" s="4"/>
      <c r="O8" s="4"/>
      <c r="P8" s="4"/>
      <c r="Q8" s="4"/>
    </row>
    <row r="9" spans="1:18" ht="15.75" x14ac:dyDescent="0.25">
      <c r="A9" s="6"/>
      <c r="B9" s="4"/>
      <c r="C9" s="4" t="s">
        <v>3</v>
      </c>
      <c r="D9" s="4"/>
      <c r="E9" s="4"/>
      <c r="F9" s="4"/>
      <c r="G9" s="4"/>
      <c r="H9" s="4"/>
      <c r="I9" s="4"/>
      <c r="J9" s="6"/>
      <c r="K9" s="4"/>
      <c r="L9" s="4" t="s">
        <v>3</v>
      </c>
      <c r="M9" s="4"/>
      <c r="N9" s="4"/>
      <c r="O9" s="4"/>
      <c r="P9" s="4"/>
      <c r="Q9" s="4"/>
    </row>
    <row r="10" spans="1:18" ht="15.75" x14ac:dyDescent="0.25">
      <c r="A10" s="4" t="s">
        <v>0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14</v>
      </c>
      <c r="I10" s="4"/>
      <c r="J10" s="4" t="s">
        <v>0</v>
      </c>
      <c r="K10" s="4" t="s">
        <v>4</v>
      </c>
      <c r="L10" s="4" t="s">
        <v>5</v>
      </c>
      <c r="M10" s="4" t="s">
        <v>6</v>
      </c>
      <c r="N10" s="4" t="s">
        <v>7</v>
      </c>
      <c r="O10" s="4" t="s">
        <v>8</v>
      </c>
      <c r="P10" s="4" t="s">
        <v>9</v>
      </c>
      <c r="Q10" s="4" t="s">
        <v>14</v>
      </c>
      <c r="R10" s="4" t="s">
        <v>18</v>
      </c>
    </row>
    <row r="11" spans="1:18" ht="15.75" x14ac:dyDescent="0.25">
      <c r="A11" s="4">
        <v>2015</v>
      </c>
      <c r="B11" s="5">
        <v>0</v>
      </c>
      <c r="C11" s="5">
        <v>326</v>
      </c>
      <c r="D11" s="5">
        <v>73659.22</v>
      </c>
      <c r="E11" s="5">
        <v>27584</v>
      </c>
      <c r="F11" s="5">
        <v>72773</v>
      </c>
      <c r="G11" s="5">
        <v>0</v>
      </c>
      <c r="H11" s="5">
        <f>SUM(B11:G11)</f>
        <v>174342.22</v>
      </c>
      <c r="I11" s="5"/>
      <c r="J11" s="4">
        <v>2015</v>
      </c>
      <c r="K11" s="5">
        <v>0</v>
      </c>
      <c r="L11" s="5">
        <v>326</v>
      </c>
      <c r="M11" s="5">
        <v>226254.22</v>
      </c>
      <c r="N11" s="5">
        <v>80739</v>
      </c>
      <c r="O11" s="5">
        <v>147318</v>
      </c>
      <c r="P11" s="5">
        <v>0</v>
      </c>
      <c r="Q11" s="5">
        <f t="shared" ref="Q11:Q17" si="0">SUM(K11:P11)</f>
        <v>454637.22</v>
      </c>
      <c r="R11" s="11">
        <f>Q11/H11</f>
        <v>2.6077287532532281</v>
      </c>
    </row>
    <row r="12" spans="1:18" ht="15.75" x14ac:dyDescent="0.25">
      <c r="A12" s="4">
        <v>2016</v>
      </c>
      <c r="B12" s="5">
        <v>0</v>
      </c>
      <c r="C12" s="5">
        <v>0</v>
      </c>
      <c r="D12" s="5">
        <v>168375</v>
      </c>
      <c r="E12" s="5">
        <v>19288</v>
      </c>
      <c r="F12" s="5">
        <v>83666</v>
      </c>
      <c r="G12" s="5">
        <v>25862</v>
      </c>
      <c r="H12" s="5">
        <f t="shared" ref="H12:H17" si="1">SUM(B12:G12)</f>
        <v>297191</v>
      </c>
      <c r="I12" s="5"/>
      <c r="J12" s="4">
        <v>2016</v>
      </c>
      <c r="K12" s="5">
        <v>0</v>
      </c>
      <c r="L12" s="5">
        <v>0</v>
      </c>
      <c r="M12" s="5">
        <v>383843</v>
      </c>
      <c r="N12" s="5">
        <v>62140</v>
      </c>
      <c r="O12" s="5">
        <v>166391</v>
      </c>
      <c r="P12" s="5">
        <v>62639</v>
      </c>
      <c r="Q12" s="5">
        <f t="shared" si="0"/>
        <v>675013</v>
      </c>
      <c r="R12" s="11">
        <f t="shared" ref="R12:R17" si="2">Q12/H12</f>
        <v>2.2713103694257231</v>
      </c>
    </row>
    <row r="13" spans="1:18" ht="15.75" x14ac:dyDescent="0.25">
      <c r="A13" s="4">
        <v>2017</v>
      </c>
      <c r="B13" s="5">
        <v>63</v>
      </c>
      <c r="C13" s="5">
        <v>10634</v>
      </c>
      <c r="D13" s="5">
        <v>252159</v>
      </c>
      <c r="E13" s="5">
        <v>152122.22</v>
      </c>
      <c r="F13" s="5">
        <v>12432</v>
      </c>
      <c r="G13" s="5">
        <v>0</v>
      </c>
      <c r="H13" s="5">
        <f t="shared" si="1"/>
        <v>427410.22</v>
      </c>
      <c r="I13" s="5"/>
      <c r="J13" s="4">
        <v>2017</v>
      </c>
      <c r="K13" s="5">
        <v>63</v>
      </c>
      <c r="L13" s="5">
        <v>17736</v>
      </c>
      <c r="M13" s="5">
        <v>902963</v>
      </c>
      <c r="N13" s="5">
        <v>418892.22</v>
      </c>
      <c r="O13" s="5">
        <v>34933</v>
      </c>
      <c r="P13" s="5">
        <v>0</v>
      </c>
      <c r="Q13" s="5">
        <f t="shared" si="0"/>
        <v>1374587.22</v>
      </c>
      <c r="R13" s="11">
        <f t="shared" si="2"/>
        <v>3.216084117033982</v>
      </c>
    </row>
    <row r="14" spans="1:18" ht="15.75" x14ac:dyDescent="0.25">
      <c r="A14" s="4">
        <v>2018</v>
      </c>
      <c r="B14" s="5">
        <v>0</v>
      </c>
      <c r="C14" s="5">
        <v>0</v>
      </c>
      <c r="D14" s="5">
        <v>263955</v>
      </c>
      <c r="E14" s="5">
        <v>70243</v>
      </c>
      <c r="F14" s="5">
        <v>0</v>
      </c>
      <c r="G14" s="5">
        <v>0</v>
      </c>
      <c r="H14" s="5">
        <f t="shared" si="1"/>
        <v>334198</v>
      </c>
      <c r="I14" s="5"/>
      <c r="J14" s="4">
        <v>2018</v>
      </c>
      <c r="K14" s="5">
        <v>0</v>
      </c>
      <c r="L14" s="5">
        <v>0</v>
      </c>
      <c r="M14" s="5">
        <v>673599</v>
      </c>
      <c r="N14" s="5">
        <v>334949</v>
      </c>
      <c r="O14" s="5">
        <v>0</v>
      </c>
      <c r="P14" s="5">
        <v>0</v>
      </c>
      <c r="Q14" s="5">
        <f t="shared" si="0"/>
        <v>1008548</v>
      </c>
      <c r="R14" s="11">
        <f t="shared" si="2"/>
        <v>3.0178157858515013</v>
      </c>
    </row>
    <row r="15" spans="1:18" ht="15.75" x14ac:dyDescent="0.25">
      <c r="A15" s="4">
        <v>2019</v>
      </c>
      <c r="B15" s="5">
        <v>0</v>
      </c>
      <c r="C15" s="5">
        <v>0</v>
      </c>
      <c r="D15" s="5">
        <v>139782</v>
      </c>
      <c r="E15" s="5">
        <v>71827</v>
      </c>
      <c r="F15" s="5">
        <v>65482</v>
      </c>
      <c r="G15" s="5">
        <v>3193</v>
      </c>
      <c r="H15" s="5">
        <f t="shared" si="1"/>
        <v>280284</v>
      </c>
      <c r="I15" s="5"/>
      <c r="J15" s="4">
        <v>2019</v>
      </c>
      <c r="K15" s="5">
        <v>0</v>
      </c>
      <c r="L15" s="5">
        <v>0</v>
      </c>
      <c r="M15" s="5">
        <v>508532</v>
      </c>
      <c r="N15" s="5">
        <v>285168</v>
      </c>
      <c r="O15" s="5">
        <v>211431</v>
      </c>
      <c r="P15" s="5">
        <v>7852</v>
      </c>
      <c r="Q15" s="5">
        <f t="shared" si="0"/>
        <v>1012983</v>
      </c>
      <c r="R15" s="11">
        <f t="shared" si="2"/>
        <v>3.6141306674658562</v>
      </c>
    </row>
    <row r="16" spans="1:18" ht="15.75" x14ac:dyDescent="0.25">
      <c r="A16" s="4">
        <v>2020</v>
      </c>
      <c r="B16" s="5">
        <v>0</v>
      </c>
      <c r="C16" s="5">
        <v>0</v>
      </c>
      <c r="D16" s="5">
        <v>97793.98</v>
      </c>
      <c r="E16" s="5">
        <v>41771.53</v>
      </c>
      <c r="F16" s="5">
        <v>8270</v>
      </c>
      <c r="G16" s="5">
        <v>37531</v>
      </c>
      <c r="H16" s="5">
        <f t="shared" si="1"/>
        <v>185366.51</v>
      </c>
      <c r="I16" s="5"/>
      <c r="J16" s="4">
        <v>2020</v>
      </c>
      <c r="K16" s="5">
        <v>0</v>
      </c>
      <c r="L16" s="5">
        <v>0</v>
      </c>
      <c r="M16" s="5">
        <v>350411.98</v>
      </c>
      <c r="N16" s="5">
        <v>203695.53</v>
      </c>
      <c r="O16" s="5">
        <v>35197</v>
      </c>
      <c r="P16" s="5">
        <v>135210</v>
      </c>
      <c r="Q16" s="5">
        <f t="shared" si="0"/>
        <v>724514.51</v>
      </c>
      <c r="R16" s="11">
        <f t="shared" si="2"/>
        <v>3.9085512803796112</v>
      </c>
    </row>
    <row r="17" spans="1:19" ht="15.75" x14ac:dyDescent="0.25">
      <c r="A17" s="4">
        <v>2021</v>
      </c>
      <c r="B17" s="5">
        <v>0</v>
      </c>
      <c r="C17" s="5">
        <v>0</v>
      </c>
      <c r="D17" s="5">
        <v>100777.94</v>
      </c>
      <c r="E17" s="5">
        <v>85362.03</v>
      </c>
      <c r="F17" s="5">
        <v>14473</v>
      </c>
      <c r="G17" s="5">
        <v>245</v>
      </c>
      <c r="H17" s="5">
        <f t="shared" si="1"/>
        <v>200857.97</v>
      </c>
      <c r="I17" s="5"/>
      <c r="J17" s="4">
        <v>2021</v>
      </c>
      <c r="K17" s="5">
        <v>0</v>
      </c>
      <c r="L17" s="5">
        <v>0</v>
      </c>
      <c r="M17" s="5">
        <v>429960.94</v>
      </c>
      <c r="N17" s="5">
        <v>385561.03</v>
      </c>
      <c r="O17" s="5">
        <v>15415</v>
      </c>
      <c r="P17" s="5">
        <v>1090</v>
      </c>
      <c r="Q17" s="5">
        <f t="shared" si="0"/>
        <v>832026.97</v>
      </c>
      <c r="R17" s="11">
        <f t="shared" si="2"/>
        <v>4.142364726677263</v>
      </c>
    </row>
    <row r="18" spans="1:19" ht="15.75" x14ac:dyDescent="0.25">
      <c r="A18" s="4"/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9"/>
    </row>
    <row r="19" spans="1:19" ht="15.75" x14ac:dyDescent="0.25">
      <c r="A19" s="4"/>
      <c r="B19" s="5"/>
      <c r="C19" s="5"/>
      <c r="D19" s="5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9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</row>
    <row r="21" spans="1:19" x14ac:dyDescent="0.25">
      <c r="R21" s="9"/>
    </row>
    <row r="22" spans="1:19" x14ac:dyDescent="0.25">
      <c r="R22" s="9"/>
    </row>
    <row r="23" spans="1:19" ht="15.75" x14ac:dyDescent="0.25">
      <c r="A23" s="3" t="s">
        <v>13</v>
      </c>
      <c r="B23" s="4"/>
      <c r="C23" s="4"/>
      <c r="D23" s="4"/>
      <c r="E23" s="4"/>
      <c r="F23" s="4"/>
      <c r="G23" s="4"/>
      <c r="H23" s="4"/>
      <c r="I23" s="4"/>
      <c r="J23" s="3" t="s">
        <v>13</v>
      </c>
      <c r="K23" s="4"/>
      <c r="L23" s="4"/>
      <c r="M23" s="4"/>
      <c r="N23" s="4"/>
      <c r="O23" s="4"/>
      <c r="P23" s="4"/>
      <c r="Q23" s="4"/>
      <c r="R23" s="9"/>
    </row>
    <row r="24" spans="1:19" ht="15.75" x14ac:dyDescent="0.25">
      <c r="A24" s="6" t="s">
        <v>10</v>
      </c>
      <c r="B24" s="4"/>
      <c r="C24" s="4"/>
      <c r="D24" s="4"/>
      <c r="E24" s="4"/>
      <c r="F24" s="4"/>
      <c r="G24" s="4"/>
      <c r="H24" s="4"/>
      <c r="I24" s="4"/>
      <c r="J24" s="6" t="s">
        <v>11</v>
      </c>
      <c r="K24" s="4"/>
      <c r="L24" s="4"/>
      <c r="M24" s="4"/>
      <c r="N24" s="4"/>
      <c r="O24" s="4"/>
      <c r="P24" s="4"/>
      <c r="Q24" s="4"/>
      <c r="R24" s="9"/>
    </row>
    <row r="25" spans="1:19" ht="15.75" x14ac:dyDescent="0.25">
      <c r="A25" s="4"/>
      <c r="B25" s="4"/>
      <c r="C25" s="4" t="s">
        <v>3</v>
      </c>
      <c r="D25" s="4"/>
      <c r="E25" s="4"/>
      <c r="F25" s="4"/>
      <c r="G25" s="4"/>
      <c r="H25" s="4"/>
      <c r="I25" s="4"/>
      <c r="J25" s="4"/>
      <c r="K25" s="4"/>
      <c r="L25" s="4" t="s">
        <v>3</v>
      </c>
      <c r="M25" s="4"/>
      <c r="N25" s="4"/>
      <c r="O25" s="4"/>
      <c r="P25" s="4"/>
      <c r="Q25" s="4"/>
      <c r="R25" s="9"/>
    </row>
    <row r="26" spans="1:19" ht="15.75" x14ac:dyDescent="0.25">
      <c r="A26" s="4" t="s">
        <v>0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  <c r="G26" s="4" t="s">
        <v>9</v>
      </c>
      <c r="H26" s="4" t="s">
        <v>14</v>
      </c>
      <c r="I26" s="4"/>
      <c r="J26" s="4" t="s">
        <v>0</v>
      </c>
      <c r="K26" s="4" t="s">
        <v>4</v>
      </c>
      <c r="L26" s="4" t="s">
        <v>5</v>
      </c>
      <c r="M26" s="4" t="s">
        <v>6</v>
      </c>
      <c r="N26" s="4" t="s">
        <v>7</v>
      </c>
      <c r="O26" s="4" t="s">
        <v>8</v>
      </c>
      <c r="P26" s="4" t="s">
        <v>9</v>
      </c>
      <c r="Q26" s="4" t="s">
        <v>14</v>
      </c>
      <c r="R26" s="10" t="s">
        <v>18</v>
      </c>
    </row>
    <row r="27" spans="1:19" ht="15.75" x14ac:dyDescent="0.25">
      <c r="A27" s="4">
        <v>2015</v>
      </c>
      <c r="B27" s="5">
        <v>0</v>
      </c>
      <c r="C27" s="5">
        <v>1751.79</v>
      </c>
      <c r="D27" s="5">
        <v>449982.77</v>
      </c>
      <c r="E27" s="5">
        <v>113003.14</v>
      </c>
      <c r="F27" s="5">
        <v>323893.53000000003</v>
      </c>
      <c r="G27" s="5">
        <v>0</v>
      </c>
      <c r="H27" s="5">
        <f t="shared" ref="H27:H33" si="3">SUM(B27:G27)</f>
        <v>888631.23</v>
      </c>
      <c r="I27" s="5"/>
      <c r="J27" s="4">
        <v>2015</v>
      </c>
      <c r="K27" s="5">
        <v>0</v>
      </c>
      <c r="L27" s="5">
        <v>1751.79</v>
      </c>
      <c r="M27" s="5">
        <v>1402738.02</v>
      </c>
      <c r="N27" s="5">
        <v>330763.78000000003</v>
      </c>
      <c r="O27" s="5">
        <v>654662.1</v>
      </c>
      <c r="P27" s="5">
        <v>0</v>
      </c>
      <c r="Q27" s="5">
        <f t="shared" ref="Q27:Q33" si="4">SUM(K27:P27)</f>
        <v>2389915.69</v>
      </c>
      <c r="R27" s="11">
        <f>Q27/H27</f>
        <v>2.689434727609112</v>
      </c>
      <c r="S27" s="4">
        <v>2015</v>
      </c>
    </row>
    <row r="28" spans="1:19" ht="15.75" x14ac:dyDescent="0.25">
      <c r="A28" s="4">
        <v>2016</v>
      </c>
      <c r="B28" s="5">
        <v>0</v>
      </c>
      <c r="C28" s="5">
        <v>0</v>
      </c>
      <c r="D28" s="5">
        <v>905841.87</v>
      </c>
      <c r="E28" s="5">
        <v>84617.2</v>
      </c>
      <c r="F28" s="5">
        <v>391397.06</v>
      </c>
      <c r="G28" s="5">
        <v>88358.48</v>
      </c>
      <c r="H28" s="5">
        <f t="shared" si="3"/>
        <v>1470214.6099999999</v>
      </c>
      <c r="I28" s="5"/>
      <c r="J28" s="4">
        <v>2016</v>
      </c>
      <c r="K28" s="5">
        <v>0</v>
      </c>
      <c r="L28" s="5">
        <v>0</v>
      </c>
      <c r="M28" s="5">
        <v>2061399.19</v>
      </c>
      <c r="N28" s="5">
        <v>272613.65999999997</v>
      </c>
      <c r="O28" s="5">
        <v>775837.7</v>
      </c>
      <c r="P28" s="5">
        <v>214007.7</v>
      </c>
      <c r="Q28" s="5">
        <f t="shared" si="4"/>
        <v>3323858.25</v>
      </c>
      <c r="R28" s="11">
        <f t="shared" ref="R28:R33" si="5">Q28/H28</f>
        <v>2.2607980000960541</v>
      </c>
      <c r="S28" s="4">
        <v>2016</v>
      </c>
    </row>
    <row r="29" spans="1:19" ht="15.75" x14ac:dyDescent="0.25">
      <c r="A29" s="4">
        <v>2017</v>
      </c>
      <c r="B29" s="5">
        <v>293.88956610000002</v>
      </c>
      <c r="C29" s="5">
        <v>51758.55</v>
      </c>
      <c r="D29" s="5">
        <v>1332233.82</v>
      </c>
      <c r="E29" s="5">
        <v>619253.84</v>
      </c>
      <c r="F29" s="5">
        <v>48422.93</v>
      </c>
      <c r="G29" s="5">
        <v>0</v>
      </c>
      <c r="H29" s="5">
        <f t="shared" si="3"/>
        <v>2051963.0295661001</v>
      </c>
      <c r="I29" s="5"/>
      <c r="J29" s="4">
        <v>2017</v>
      </c>
      <c r="K29" s="5">
        <v>293.88956610000002</v>
      </c>
      <c r="L29" s="5">
        <v>86410.08</v>
      </c>
      <c r="M29" s="5">
        <v>4770994.38</v>
      </c>
      <c r="N29" s="5">
        <v>1708028.26</v>
      </c>
      <c r="O29" s="5">
        <v>158200.73000000001</v>
      </c>
      <c r="P29" s="5">
        <v>0</v>
      </c>
      <c r="Q29" s="5">
        <f t="shared" si="4"/>
        <v>6723927.3395661004</v>
      </c>
      <c r="R29" s="11">
        <f t="shared" si="5"/>
        <v>3.276826747208947</v>
      </c>
      <c r="S29" s="4">
        <v>2017</v>
      </c>
    </row>
    <row r="30" spans="1:19" ht="15.75" x14ac:dyDescent="0.25">
      <c r="A30" s="4">
        <v>2018</v>
      </c>
      <c r="B30" s="5">
        <v>0</v>
      </c>
      <c r="C30" s="5">
        <v>0</v>
      </c>
      <c r="D30" s="5">
        <v>1230847.74</v>
      </c>
      <c r="E30" s="5">
        <v>322568.07</v>
      </c>
      <c r="F30" s="5">
        <v>0</v>
      </c>
      <c r="G30" s="5">
        <v>0</v>
      </c>
      <c r="H30" s="5">
        <f t="shared" si="3"/>
        <v>1553415.81</v>
      </c>
      <c r="I30" s="5"/>
      <c r="J30" s="4">
        <v>2018</v>
      </c>
      <c r="K30" s="5">
        <v>0</v>
      </c>
      <c r="L30" s="5">
        <v>0</v>
      </c>
      <c r="M30" s="5">
        <v>3141060.83</v>
      </c>
      <c r="N30" s="5">
        <v>1538129.22</v>
      </c>
      <c r="O30" s="5">
        <v>0</v>
      </c>
      <c r="P30" s="5">
        <v>0</v>
      </c>
      <c r="Q30" s="5">
        <f t="shared" si="4"/>
        <v>4679190.05</v>
      </c>
      <c r="R30" s="11">
        <f t="shared" si="5"/>
        <v>3.0121941722738099</v>
      </c>
      <c r="S30" s="4">
        <v>2018</v>
      </c>
    </row>
    <row r="31" spans="1:19" ht="15.75" x14ac:dyDescent="0.25">
      <c r="A31" s="4">
        <v>2019</v>
      </c>
      <c r="B31" s="5">
        <v>0</v>
      </c>
      <c r="C31" s="5">
        <v>0</v>
      </c>
      <c r="D31" s="5">
        <v>814073.04</v>
      </c>
      <c r="E31" s="5">
        <v>318156.2</v>
      </c>
      <c r="F31" s="5">
        <v>291995.21999999997</v>
      </c>
      <c r="G31" s="5">
        <v>16895.169999999998</v>
      </c>
      <c r="H31" s="5">
        <f t="shared" si="3"/>
        <v>1441119.63</v>
      </c>
      <c r="I31" s="5"/>
      <c r="J31" s="4">
        <v>2019</v>
      </c>
      <c r="K31" s="5">
        <v>0</v>
      </c>
      <c r="L31" s="5">
        <v>0</v>
      </c>
      <c r="M31" s="5">
        <v>2961639.26</v>
      </c>
      <c r="N31" s="5">
        <v>1263134.45</v>
      </c>
      <c r="O31" s="5">
        <v>944572.11</v>
      </c>
      <c r="P31" s="5">
        <v>41542.93</v>
      </c>
      <c r="Q31" s="5">
        <f t="shared" si="4"/>
        <v>5210888.75</v>
      </c>
      <c r="R31" s="11">
        <f t="shared" si="5"/>
        <v>3.6158613355367315</v>
      </c>
      <c r="S31" s="4">
        <v>2019</v>
      </c>
    </row>
    <row r="32" spans="1:19" ht="15.75" x14ac:dyDescent="0.25">
      <c r="A32" s="4">
        <v>2020</v>
      </c>
      <c r="B32" s="5">
        <v>0</v>
      </c>
      <c r="C32" s="5">
        <v>0</v>
      </c>
      <c r="D32" s="5">
        <v>501136.14</v>
      </c>
      <c r="E32" s="5">
        <v>208715.51</v>
      </c>
      <c r="F32" s="5">
        <v>36543.1</v>
      </c>
      <c r="G32" s="5">
        <v>156129.51999999999</v>
      </c>
      <c r="H32" s="5">
        <f t="shared" si="3"/>
        <v>902524.27</v>
      </c>
      <c r="I32" s="5"/>
      <c r="J32" s="4">
        <v>2020</v>
      </c>
      <c r="K32" s="5">
        <v>0</v>
      </c>
      <c r="L32" s="5">
        <v>0</v>
      </c>
      <c r="M32" s="5">
        <v>1784232.31</v>
      </c>
      <c r="N32" s="5">
        <v>1005376.89</v>
      </c>
      <c r="O32" s="5">
        <v>141871.12</v>
      </c>
      <c r="P32" s="5">
        <v>544818.94999999995</v>
      </c>
      <c r="Q32" s="5">
        <f t="shared" si="4"/>
        <v>3476299.2700000005</v>
      </c>
      <c r="R32" s="11">
        <f t="shared" si="5"/>
        <v>3.8517515656393377</v>
      </c>
      <c r="S32" s="4">
        <v>2020</v>
      </c>
    </row>
    <row r="33" spans="1:19" ht="15.75" x14ac:dyDescent="0.25">
      <c r="A33" s="4">
        <v>2021</v>
      </c>
      <c r="B33" s="5">
        <v>0</v>
      </c>
      <c r="C33" s="5">
        <v>0</v>
      </c>
      <c r="D33" s="5">
        <v>767013.08</v>
      </c>
      <c r="E33" s="5">
        <v>401709.69</v>
      </c>
      <c r="F33" s="5">
        <v>86796.18</v>
      </c>
      <c r="G33" s="5">
        <v>1581.4</v>
      </c>
      <c r="H33" s="5">
        <f t="shared" si="3"/>
        <v>1257100.3499999999</v>
      </c>
      <c r="I33" s="5"/>
      <c r="J33" s="4">
        <v>2021</v>
      </c>
      <c r="K33" s="5">
        <v>0</v>
      </c>
      <c r="L33" s="5">
        <v>0</v>
      </c>
      <c r="M33" s="5">
        <v>3385289.33</v>
      </c>
      <c r="N33" s="5">
        <v>1886366.66</v>
      </c>
      <c r="O33" s="5">
        <v>92871.360000000001</v>
      </c>
      <c r="P33" s="5">
        <v>7030.17</v>
      </c>
      <c r="Q33" s="5">
        <f t="shared" si="4"/>
        <v>5371557.5200000005</v>
      </c>
      <c r="R33" s="11">
        <f t="shared" si="5"/>
        <v>4.2729743253989243</v>
      </c>
      <c r="S33" s="4">
        <v>2021</v>
      </c>
    </row>
    <row r="34" spans="1:19" ht="15.75" x14ac:dyDescent="0.25">
      <c r="B34" s="2"/>
      <c r="C34" s="2"/>
      <c r="D34" s="2"/>
      <c r="E34" s="2"/>
      <c r="F34" s="2"/>
      <c r="G34" s="2"/>
      <c r="H34" s="2"/>
      <c r="J34" s="4"/>
      <c r="K34" s="5"/>
      <c r="L34" s="5"/>
      <c r="M34" s="5"/>
      <c r="N34" s="5"/>
      <c r="O34" s="5"/>
      <c r="P34" s="5"/>
      <c r="Q34" s="5"/>
    </row>
    <row r="35" spans="1:19" ht="15.75" x14ac:dyDescent="0.25">
      <c r="B35" s="2"/>
      <c r="C35" s="2"/>
      <c r="D35" s="2"/>
      <c r="E35" s="2"/>
      <c r="F35" s="2"/>
      <c r="G35" s="2"/>
      <c r="H35" s="2"/>
      <c r="J35" s="4"/>
      <c r="K35" s="5"/>
      <c r="L35" s="5"/>
      <c r="M35" s="5"/>
      <c r="N35" s="5"/>
      <c r="O35" s="5"/>
      <c r="P35" s="5"/>
      <c r="Q35" s="5"/>
    </row>
    <row r="36" spans="1:19" ht="15.75" x14ac:dyDescent="0.25">
      <c r="B36" s="2"/>
      <c r="C36" s="2"/>
      <c r="D36" s="2"/>
      <c r="E36" s="2"/>
      <c r="F36" s="2"/>
      <c r="G36" s="2"/>
      <c r="H36" s="2"/>
      <c r="J36" s="4"/>
      <c r="K36" s="4"/>
      <c r="L36" s="4"/>
      <c r="M36" s="4"/>
      <c r="N36" s="4"/>
      <c r="O36" s="4"/>
      <c r="P36" s="4"/>
      <c r="Q36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57621087A4E42959DB3FABF73E4ED" ma:contentTypeVersion="11" ma:contentTypeDescription="Create a new document." ma:contentTypeScope="" ma:versionID="c6eeb18e2bce17b13ed149ec8e099321">
  <xsd:schema xmlns:xsd="http://www.w3.org/2001/XMLSchema" xmlns:xs="http://www.w3.org/2001/XMLSchema" xmlns:p="http://schemas.microsoft.com/office/2006/metadata/properties" xmlns:ns3="823baa0a-b5bd-4649-9ea8-a1f9fc73e884" targetNamespace="http://schemas.microsoft.com/office/2006/metadata/properties" ma:root="true" ma:fieldsID="b78a0f1dfb6583f6a93fbd8844381235" ns3:_="">
    <xsd:import namespace="823baa0a-b5bd-4649-9ea8-a1f9fc73e8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baa0a-b5bd-4649-9ea8-a1f9fc73e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521A0-B54D-4524-8538-36C01FEF5FF1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23baa0a-b5bd-4649-9ea8-a1f9fc73e88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3BBDFA-64DD-47BD-BA92-C52FD280A5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2EE16-6275-493F-AE06-244696F77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baa0a-b5bd-4649-9ea8-a1f9fc73e8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Alabama</vt:lpstr>
      <vt:lpstr>Mississippi</vt:lpstr>
      <vt:lpstr>west_Florida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Pulver</dc:creator>
  <cp:lastModifiedBy>Ryan Rindone</cp:lastModifiedBy>
  <dcterms:created xsi:type="dcterms:W3CDTF">2020-08-05T15:12:06Z</dcterms:created>
  <dcterms:modified xsi:type="dcterms:W3CDTF">2022-12-16T14:33:09Z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0x01010095B57621087A4E42959DB3FABF73E4ED</vt:lpwstr>
  </property>
</Properties>
</file>